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/>
  <xr:revisionPtr revIDLastSave="0" documentId="8_{41673BF0-921D-4465-A04A-933760514332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 Sažetak" sheetId="2" r:id="rId1"/>
    <sheet name="račun PR ekonomomska" sheetId="7" r:id="rId2"/>
    <sheet name="račun PR  prema izvorima" sheetId="8" r:id="rId3"/>
    <sheet name="rashodi prema funkcijskoj" sheetId="9" r:id="rId4"/>
    <sheet name=" Račun financiranja" sheetId="5" r:id="rId5"/>
    <sheet name="posebni dio1" sheetId="10" r:id="rId6"/>
  </sheets>
  <definedNames>
    <definedName name="_xlnm.Print_Area" localSheetId="4">' Račun financiranja'!$A$1:$G$31</definedName>
    <definedName name="_xlnm.Print_Area" localSheetId="0">' Sažetak'!$A$4:$J$44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0" l="1"/>
  <c r="C9" i="10" s="1"/>
  <c r="C8" i="10" s="1"/>
  <c r="C54" i="10"/>
  <c r="C53" i="10" s="1"/>
  <c r="B55" i="10"/>
  <c r="A55" i="10"/>
  <c r="B54" i="10"/>
  <c r="C23" i="10"/>
  <c r="C22" i="10" s="1"/>
  <c r="C97" i="10"/>
  <c r="C96" i="10" s="1"/>
  <c r="C101" i="10"/>
  <c r="C100" i="10" s="1"/>
  <c r="C99" i="10" s="1"/>
  <c r="C94" i="10"/>
  <c r="C93" i="10" s="1"/>
  <c r="C91" i="10"/>
  <c r="C90" i="10" s="1"/>
  <c r="C88" i="10"/>
  <c r="C87" i="10" s="1"/>
  <c r="C83" i="10"/>
  <c r="C82" i="10" s="1"/>
  <c r="C77" i="10"/>
  <c r="C76" i="10" s="1"/>
  <c r="C75" i="10" s="1"/>
  <c r="C73" i="10"/>
  <c r="C72" i="10" s="1"/>
  <c r="C70" i="10"/>
  <c r="C69" i="10" s="1"/>
  <c r="C63" i="10"/>
  <c r="C62" i="10" s="1"/>
  <c r="C61" i="10" s="1"/>
  <c r="C59" i="10"/>
  <c r="C58" i="10" s="1"/>
  <c r="C57" i="10" s="1"/>
  <c r="C51" i="10"/>
  <c r="C48" i="10" s="1"/>
  <c r="C47" i="10" s="1"/>
  <c r="C41" i="10"/>
  <c r="C40" i="10" s="1"/>
  <c r="C38" i="10"/>
  <c r="C37" i="10" s="1"/>
  <c r="C35" i="10"/>
  <c r="C19" i="10"/>
  <c r="C33" i="10"/>
  <c r="C32" i="10" s="1"/>
  <c r="C15" i="10"/>
  <c r="C29" i="10"/>
  <c r="C28" i="10" s="1"/>
  <c r="C27" i="10" s="1"/>
  <c r="G10" i="9"/>
  <c r="F10" i="9"/>
  <c r="E10" i="9"/>
  <c r="C9" i="9"/>
  <c r="C8" i="9" s="1"/>
  <c r="C20" i="8"/>
  <c r="C21" i="8"/>
  <c r="C23" i="8"/>
  <c r="C27" i="8"/>
  <c r="C7" i="8"/>
  <c r="C8" i="8"/>
  <c r="C10" i="8"/>
  <c r="C14" i="8"/>
  <c r="D20" i="8"/>
  <c r="D14" i="8"/>
  <c r="D10" i="8"/>
  <c r="D8" i="8"/>
  <c r="C18" i="7"/>
  <c r="C17" i="7" s="1"/>
  <c r="C22" i="7"/>
  <c r="C9" i="7"/>
  <c r="C15" i="7"/>
  <c r="D9" i="7"/>
  <c r="D8" i="7" s="1"/>
  <c r="J22" i="2"/>
  <c r="J31" i="2" s="1"/>
  <c r="J39" i="2" s="1"/>
  <c r="I22" i="2"/>
  <c r="I31" i="2" s="1"/>
  <c r="I39" i="2" s="1"/>
  <c r="H22" i="2"/>
  <c r="H31" i="2" s="1"/>
  <c r="H39" i="2" s="1"/>
  <c r="G22" i="2"/>
  <c r="G31" i="2" s="1"/>
  <c r="G39" i="2" s="1"/>
  <c r="F22" i="2"/>
  <c r="F31" i="2" s="1"/>
  <c r="F39" i="2" s="1"/>
  <c r="C86" i="10" l="1"/>
  <c r="C13" i="10"/>
  <c r="C14" i="10" s="1"/>
  <c r="C46" i="10"/>
  <c r="C68" i="10"/>
  <c r="C56" i="10" s="1"/>
  <c r="C31" i="10"/>
  <c r="C85" i="10"/>
  <c r="C7" i="10"/>
  <c r="C8" i="7"/>
  <c r="D7" i="8"/>
  <c r="C6" i="10" l="1"/>
  <c r="F44" i="2" l="1"/>
  <c r="G44" i="2"/>
  <c r="H44" i="2" s="1"/>
  <c r="I41" i="2" s="1"/>
  <c r="I44" i="2" s="1"/>
  <c r="J41" i="2" s="1"/>
  <c r="J44" i="2" s="1"/>
  <c r="J26" i="2"/>
  <c r="I26" i="2"/>
  <c r="H26" i="2"/>
  <c r="G26" i="2"/>
  <c r="F26" i="2"/>
  <c r="J15" i="2"/>
  <c r="I15" i="2"/>
  <c r="H15" i="2"/>
  <c r="G15" i="2"/>
  <c r="F15" i="2"/>
  <c r="J12" i="2"/>
  <c r="I12" i="2"/>
  <c r="H12" i="2"/>
  <c r="G12" i="2"/>
  <c r="F12" i="2"/>
  <c r="F18" i="2" l="1"/>
  <c r="F27" i="2" s="1"/>
  <c r="F34" i="2" s="1"/>
  <c r="G18" i="2"/>
  <c r="G27" i="2" s="1"/>
  <c r="G34" i="2" s="1"/>
  <c r="G35" i="2" s="1"/>
  <c r="J18" i="2"/>
  <c r="J27" i="2" s="1"/>
  <c r="J34" i="2" s="1"/>
  <c r="J35" i="2" s="1"/>
  <c r="I18" i="2"/>
  <c r="H18" i="2"/>
  <c r="I27" i="2"/>
  <c r="I34" i="2" s="1"/>
  <c r="I35" i="2" s="1"/>
  <c r="H27" i="2"/>
  <c r="H34" i="2" s="1"/>
  <c r="H35" i="2" s="1"/>
</calcChain>
</file>

<file path=xl/sharedStrings.xml><?xml version="1.0" encoding="utf-8"?>
<sst xmlns="http://schemas.openxmlformats.org/spreadsheetml/2006/main" count="395" uniqueCount="158">
  <si>
    <t>I. OPĆI DIO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</si>
  <si>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</si>
  <si>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</si>
  <si>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</si>
  <si>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</si>
  <si>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</si>
  <si>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</si>
  <si>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</si>
  <si>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</si>
  <si>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</si>
  <si>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</si>
  <si>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</si>
  <si>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RAZRED I NAZIV</t>
  </si>
  <si>
    <t>IZVRŠENJE 
(t-2)</t>
  </si>
  <si>
    <t>A) SAŽETAK RAČUNA PRIHODA I RASHODA</t>
  </si>
  <si>
    <t>B) SAŽETAK RAČUNA FINANCIRANJA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</si>
  <si>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</si>
  <si>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</si>
  <si>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</si>
  <si>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</si>
  <si>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</si>
  <si>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</si>
  <si>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NAZIV</t>
  </si>
  <si>
    <t>TEKUĆI PLAN 
(t-1)</t>
  </si>
  <si>
    <t>PLAN 
(t)</t>
  </si>
  <si>
    <t>PROJEKCIJA 
(t+1)</t>
  </si>
  <si>
    <t>PROJEKCIJA
(t+2)</t>
  </si>
  <si>
    <t>Rashodi za zaposlene</t>
  </si>
  <si>
    <t>Materijalni rashodi</t>
  </si>
  <si>
    <t>Razred/
skupina</t>
  </si>
  <si>
    <t>Opći prihodi i primici</t>
  </si>
  <si>
    <t>Vlastiti prihodi</t>
  </si>
  <si>
    <t>A3. RASHODI PREMA FUNKCIJSKOJ KLASIFIKACIJI</t>
  </si>
  <si>
    <t>B. RAČUN FINANCIRANJA</t>
  </si>
  <si>
    <t>B1. RAČUN FINANCIRANJA PREMA EKONOMSKOJ KLASIFIKACIJI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</si>
  <si>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</si>
  <si>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</si>
  <si>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</si>
  <si>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</si>
  <si>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B2. RAČUN FINANCIRANJA PREMA IZVORIMA FINANCIRANJA</t>
  </si>
  <si>
    <t xml:space="preserve">UKUPNO IZDACI </t>
  </si>
  <si>
    <t>II. POSEBNI DIO</t>
  </si>
  <si>
    <t>Ostali prihodi za posebne namjene</t>
  </si>
  <si>
    <t>Vlastii prihodi</t>
  </si>
  <si>
    <t>Prihodi za posebne namjene</t>
  </si>
  <si>
    <t>Namjenski primici</t>
  </si>
  <si>
    <t>Namjenski primici od zaduživanja</t>
  </si>
  <si>
    <t>VIŠAK / MANJAK TEKUĆE GODINE
(VIŠAK / MANJAK + NETO FINANCIRANJE)</t>
  </si>
  <si>
    <t>MUZEJ SUVREMENE UMJETNOSTI ISTRE</t>
  </si>
  <si>
    <t>Sv.Ivana 1, Pula</t>
  </si>
  <si>
    <t>OIB: 59485940105</t>
  </si>
  <si>
    <t>Šifra</t>
  </si>
  <si>
    <t>Naziv</t>
  </si>
  <si>
    <t>SVEUKUPNO PRIHODI</t>
  </si>
  <si>
    <t xml:space="preserve"> 6</t>
  </si>
  <si>
    <t>PRIHODI POSLOVANJA</t>
  </si>
  <si>
    <t xml:space="preserve"> 63</t>
  </si>
  <si>
    <t>POMOĆI IZ INOZEM. I OD SUBJEKATA UNUTAR OPĆEG PRORAČUNA</t>
  </si>
  <si>
    <t xml:space="preserve"> 64</t>
  </si>
  <si>
    <t>PRIHODI OD IMOVINE</t>
  </si>
  <si>
    <t xml:space="preserve"> 65</t>
  </si>
  <si>
    <t>PRIH.OD UPRAVN.I ADMIN.PRISTOJBI I PR.PO POSEB.PROPIS.I NAKN</t>
  </si>
  <si>
    <t xml:space="preserve"> 66</t>
  </si>
  <si>
    <t>PRIHODI OD PRODAJE PROIZV.I ROBE TE PRUŽ.USL.I PRIH.OD DONAC</t>
  </si>
  <si>
    <t xml:space="preserve"> 67</t>
  </si>
  <si>
    <t>PRIHODI IZ NADLEŽ.PRORAČUNA I OD HZZO-a TEMELJ.UGOVOR.OBVEZA</t>
  </si>
  <si>
    <t xml:space="preserve"> 9</t>
  </si>
  <si>
    <t>VLASTITI IZVORI</t>
  </si>
  <si>
    <t xml:space="preserve"> 92</t>
  </si>
  <si>
    <t>REZULTAT POSLOVANJA</t>
  </si>
  <si>
    <t>SVEUKUPNO RASHODI</t>
  </si>
  <si>
    <t xml:space="preserve"> 3</t>
  </si>
  <si>
    <t>RASHODI POSLOVANJA</t>
  </si>
  <si>
    <t xml:space="preserve"> 31</t>
  </si>
  <si>
    <t>RASHODI ZA ZAPOSLENE</t>
  </si>
  <si>
    <t xml:space="preserve"> 32</t>
  </si>
  <si>
    <t>MATERIJALNI RASHODI</t>
  </si>
  <si>
    <t xml:space="preserve"> 34</t>
  </si>
  <si>
    <t>FINANCIJSKI RASHODI</t>
  </si>
  <si>
    <t xml:space="preserve"> 4</t>
  </si>
  <si>
    <t>RASHODI ZA NABAVU NEFINANCIJSKE IMOVINE</t>
  </si>
  <si>
    <t xml:space="preserve"> 41</t>
  </si>
  <si>
    <t>RASHODI ZA NABAVU NEPROIZVED.DUGOTRAJNE IMOVINE</t>
  </si>
  <si>
    <t xml:space="preserve"> 42</t>
  </si>
  <si>
    <t>RASHODI ZA NABAVU PROIZVEDENE DUGOTRAJNE IMOVINE</t>
  </si>
  <si>
    <t>IZVRŠENJE 
2023</t>
  </si>
  <si>
    <t>TEKUĆI PLAN 
2024</t>
  </si>
  <si>
    <t>PLAN 
2025</t>
  </si>
  <si>
    <t>PROJEKCIJA 
2026</t>
  </si>
  <si>
    <t>PROJEKCIJA
2027</t>
  </si>
  <si>
    <t>Izvršenje 2023</t>
  </si>
  <si>
    <t>Plan 2024</t>
  </si>
  <si>
    <t>Tekući plan 2024</t>
  </si>
  <si>
    <t>Plan  2025</t>
  </si>
  <si>
    <t>Plan 2026</t>
  </si>
  <si>
    <t>Plan 2027</t>
  </si>
  <si>
    <t>Izvor 1.</t>
  </si>
  <si>
    <t>Izvor 1.1.</t>
  </si>
  <si>
    <t>Nenamjenski prihodi i primici</t>
  </si>
  <si>
    <t>Izvor 3.</t>
  </si>
  <si>
    <t>Izvor 3.2.</t>
  </si>
  <si>
    <t>Vlastiti prihodi proračunskih korisnika</t>
  </si>
  <si>
    <t>Izvor 4.</t>
  </si>
  <si>
    <t>Izvor 4.7.</t>
  </si>
  <si>
    <t>Prihodi za posebne namjene za proračunske korisnike</t>
  </si>
  <si>
    <t>Izvor 5.</t>
  </si>
  <si>
    <t>Pomoći</t>
  </si>
  <si>
    <t>Izvor 5.3.</t>
  </si>
  <si>
    <t>Ministarstva i državne ustanove za proračunske korisnike</t>
  </si>
  <si>
    <t>Izvor 5.5.</t>
  </si>
  <si>
    <t>Gradovi i općine za proračunske korisnike</t>
  </si>
  <si>
    <t>Izvor 5.8.</t>
  </si>
  <si>
    <t>Ostale institucije za proračunske korisnike</t>
  </si>
  <si>
    <t>Plan 2025</t>
  </si>
  <si>
    <t>izvor 6.</t>
  </si>
  <si>
    <t>Donacije</t>
  </si>
  <si>
    <t>izvor 6.2</t>
  </si>
  <si>
    <t>tekuće i kapitalne donacije donacije</t>
  </si>
  <si>
    <t>A1. RAČUN PRIHODA I RASHODA PREMA EKONOMSKOJ KLASIFIKACIJI</t>
  </si>
  <si>
    <t>A2. RAČUN PRIHODA I RASHODA PREMA IZVORIMA FINANCIRANJA</t>
  </si>
  <si>
    <t xml:space="preserve">
FINANCIJSKI PLAN ZA 2025. GODINU 
I PROJEKCIJE ZA 2026. I 2027. GODINU</t>
  </si>
  <si>
    <t>Funkcijska 08</t>
  </si>
  <si>
    <t>REKREACIJA, KULTURA I RELIGIJA</t>
  </si>
  <si>
    <t>Funkcijska 082</t>
  </si>
  <si>
    <t>SLUŽBA KULTURE</t>
  </si>
  <si>
    <t>Plan  2026</t>
  </si>
  <si>
    <t>Program A012801</t>
  </si>
  <si>
    <t>Redovna djelatnost ustanova u kulturi</t>
  </si>
  <si>
    <t>Aktivnost A012801A280101</t>
  </si>
  <si>
    <t>Aktivnost A012801A280102</t>
  </si>
  <si>
    <t>Aktivnost A012801K280103</t>
  </si>
  <si>
    <t>Ulaganja u opremu</t>
  </si>
  <si>
    <t>Aktivnost A012801K280104</t>
  </si>
  <si>
    <t>Kapitalna ulganja u zgrade</t>
  </si>
  <si>
    <t>Program A012802</t>
  </si>
  <si>
    <t>Otkup muzejske građe</t>
  </si>
  <si>
    <t>Aktivnost A012802K280203</t>
  </si>
  <si>
    <t>Otkup muzejske građe MSUI</t>
  </si>
  <si>
    <t>Program A012804</t>
  </si>
  <si>
    <t>Program javnih potreba ustanova u kulturi</t>
  </si>
  <si>
    <t>Aktivnost A012804A280430</t>
  </si>
  <si>
    <t>Noć muzeja</t>
  </si>
  <si>
    <t>Aktivnost A012804A280437</t>
  </si>
  <si>
    <t>Museum shop</t>
  </si>
  <si>
    <t>Aktivnost A012804A280474</t>
  </si>
  <si>
    <t>ARTSTAIRS-prilog stalnom postavu</t>
  </si>
  <si>
    <t>Aktivnost A012804A280487</t>
  </si>
  <si>
    <t>Pedagoška djelatnost</t>
  </si>
  <si>
    <t>Program A012806</t>
  </si>
  <si>
    <t>Aktivnost A012806A280601</t>
  </si>
  <si>
    <t>Godišnji izložbeni program</t>
  </si>
  <si>
    <t>Aktivnost A012806A280602</t>
  </si>
  <si>
    <t>Serijal dokumentarnih filmova</t>
  </si>
  <si>
    <t>Aktivnost A012806A280612</t>
  </si>
  <si>
    <t>MSUI pozornica</t>
  </si>
  <si>
    <t xml:space="preserve">tekuće i kapitalne donacije  </t>
  </si>
  <si>
    <t>Izvor  6.2</t>
  </si>
  <si>
    <t>MUSEO D'ARTE CONTEMPORANEA DELL'ISTRIA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</si>
</sst>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1041A]#,##0.00;\-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0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indexed="8"/>
      </top>
      <bottom/>
      <diagonal/>
    </border>
  </borders>
  <cellStyleXfs count="7">
    <xf numFmtId="0" fontId="0" fillId="0" borderId="0"/>
    <xf numFmtId="0" fontId="4" fillId="0" borderId="0"/>
    <xf numFmtId="0" fontId="3" fillId="0" borderId="0"/>
    <xf numFmtId="0" fontId="2" fillId="0" borderId="0"/>
    <xf numFmtId="0" fontId="12" fillId="5" borderId="0" applyNumberFormat="0" applyBorder="0" applyAlignment="0" applyProtection="0"/>
    <xf numFmtId="0" fontId="11" fillId="6" borderId="6" applyNumberFormat="0" applyFont="0" applyAlignment="0" applyProtection="0"/>
    <xf numFmtId="0" fontId="1" fillId="7" borderId="0" applyNumberFormat="0" applyBorder="0" applyAlignment="0" applyProtection="0"/>
  </cellStyleXfs>
  <cellXfs count="110">
    <xf numFmtId="0" fontId="0" fillId="0" borderId="0" xfId="0"/>
    <xf numFmtId="0" fontId="5" fillId="0" borderId="0" xfId="1" applyFont="1"/>
    <xf numFmtId="0" fontId="5" fillId="0" borderId="0" xfId="2" applyFont="1"/>
    <xf numFmtId="0" fontId="7" fillId="0" borderId="0" xfId="3" applyFont="1" applyAlignment="1">
      <alignment horizontal="center" vertical="center" wrapText="1"/>
    </xf>
    <xf numFmtId="0" fontId="5" fillId="0" borderId="0" xfId="3" applyFont="1"/>
    <xf numFmtId="0" fontId="8" fillId="0" borderId="0" xfId="3" applyFont="1" applyAlignment="1">
      <alignment vertical="center" wrapText="1"/>
    </xf>
    <xf numFmtId="0" fontId="9" fillId="0" borderId="0" xfId="3" applyFont="1" applyAlignment="1">
      <alignment wrapText="1"/>
    </xf>
    <xf numFmtId="0" fontId="9" fillId="0" borderId="0" xfId="3" applyFont="1" applyAlignment="1">
      <alignment vertical="center" wrapText="1"/>
    </xf>
    <xf numFmtId="0" fontId="10" fillId="0" borderId="0" xfId="3" applyFont="1"/>
    <xf numFmtId="0" fontId="6" fillId="0" borderId="0" xfId="3" applyFont="1" applyAlignment="1">
      <alignment vertical="center" wrapText="1"/>
    </xf>
    <xf numFmtId="0" fontId="0" fillId="0" borderId="0" xfId="0"/>
    <xf numFmtId="0" fontId="14" fillId="0" borderId="0" xfId="0" applyFont="1" applyAlignment="1" applyProtection="1">
      <alignment horizontal="center" vertical="top" wrapText="1" readingOrder="1"/>
      <protection locked="0"/>
    </xf>
    <xf numFmtId="0" fontId="14" fillId="0" borderId="0" xfId="0" applyFont="1" applyAlignment="1" applyProtection="1">
      <alignment horizontal="right" vertical="top" wrapText="1" readingOrder="1"/>
      <protection locked="0"/>
    </xf>
    <xf numFmtId="0" fontId="13" fillId="0" borderId="0" xfId="0" applyFont="1" applyAlignment="1" applyProtection="1">
      <alignment horizontal="center" vertical="top" wrapText="1" readingOrder="1"/>
      <protection locked="0"/>
    </xf>
    <xf numFmtId="0" fontId="15" fillId="8" borderId="4" xfId="0" applyFont="1" applyFill="1" applyBorder="1" applyAlignment="1" applyProtection="1">
      <alignment vertical="top" wrapText="1" readingOrder="1"/>
      <protection locked="0"/>
    </xf>
    <xf numFmtId="166" fontId="15" fillId="8" borderId="4" xfId="0" applyNumberFormat="1" applyFont="1" applyFill="1" applyBorder="1" applyAlignment="1" applyProtection="1">
      <alignment horizontal="right" vertical="top" wrapText="1" readingOrder="1"/>
      <protection locked="0"/>
    </xf>
    <xf numFmtId="0" fontId="1" fillId="7" borderId="4" xfId="6" applyBorder="1" applyAlignment="1" applyProtection="1">
      <alignment horizontal="center" vertical="top" wrapText="1" readingOrder="1"/>
      <protection locked="0"/>
    </xf>
    <xf numFmtId="0" fontId="1" fillId="7" borderId="4" xfId="6" applyBorder="1" applyAlignment="1" applyProtection="1">
      <alignment horizontal="right" vertical="top" wrapText="1" readingOrder="1"/>
      <protection locked="0"/>
    </xf>
    <xf numFmtId="0" fontId="0" fillId="0" borderId="0" xfId="0" applyAlignment="1"/>
    <xf numFmtId="0" fontId="13" fillId="0" borderId="0" xfId="0" applyFont="1" applyAlignment="1" applyProtection="1">
      <alignment vertical="top" readingOrder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6" fillId="7" borderId="4" xfId="6" applyFont="1" applyBorder="1" applyAlignment="1" applyProtection="1">
      <alignment horizontal="center" vertical="top" wrapText="1" readingOrder="1"/>
      <protection locked="0"/>
    </xf>
    <xf numFmtId="0" fontId="16" fillId="7" borderId="4" xfId="6" applyFont="1" applyBorder="1" applyAlignment="1" applyProtection="1">
      <alignment horizontal="right" vertical="top" wrapText="1" readingOrder="1"/>
      <protection locked="0"/>
    </xf>
    <xf numFmtId="0" fontId="13" fillId="0" borderId="0" xfId="2" applyFont="1" applyAlignment="1">
      <alignment vertical="center" wrapText="1"/>
    </xf>
    <xf numFmtId="0" fontId="17" fillId="0" borderId="1" xfId="2" applyFont="1" applyBorder="1" applyAlignment="1">
      <alignment horizontal="right" vertical="center"/>
    </xf>
    <xf numFmtId="0" fontId="18" fillId="0" borderId="2" xfId="3" quotePrefix="1" applyFont="1" applyBorder="1" applyAlignment="1">
      <alignment horizontal="center" vertical="center" wrapText="1"/>
    </xf>
    <xf numFmtId="0" fontId="18" fillId="0" borderId="3" xfId="3" quotePrefix="1" applyFont="1" applyBorder="1" applyAlignment="1">
      <alignment horizontal="center" vertical="center" wrapText="1"/>
    </xf>
    <xf numFmtId="0" fontId="18" fillId="0" borderId="4" xfId="3" quotePrefix="1" applyFont="1" applyBorder="1" applyAlignment="1">
      <alignment horizontal="center" vertical="center" wrapText="1"/>
    </xf>
    <xf numFmtId="0" fontId="18" fillId="2" borderId="4" xfId="3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left" vertical="center" wrapText="1"/>
    </xf>
    <xf numFmtId="0" fontId="20" fillId="3" borderId="3" xfId="2" applyFont="1" applyFill="1" applyBorder="1" applyAlignment="1">
      <alignment vertical="center" wrapText="1"/>
    </xf>
    <xf numFmtId="0" fontId="20" fillId="3" borderId="3" xfId="2" applyFont="1" applyFill="1" applyBorder="1" applyAlignment="1">
      <alignment vertical="center"/>
    </xf>
    <xf numFmtId="3" fontId="18" fillId="3" borderId="4" xfId="2" applyNumberFormat="1" applyFont="1" applyFill="1" applyBorder="1" applyAlignment="1">
      <alignment horizontal="right"/>
    </xf>
    <xf numFmtId="0" fontId="19" fillId="0" borderId="2" xfId="2" applyFont="1" applyBorder="1" applyAlignment="1">
      <alignment horizontal="left" vertical="center" wrapText="1"/>
    </xf>
    <xf numFmtId="0" fontId="20" fillId="0" borderId="3" xfId="2" applyFont="1" applyBorder="1" applyAlignment="1">
      <alignment vertical="center" wrapText="1"/>
    </xf>
    <xf numFmtId="0" fontId="20" fillId="0" borderId="3" xfId="2" applyFont="1" applyBorder="1" applyAlignment="1">
      <alignment vertical="center"/>
    </xf>
    <xf numFmtId="3" fontId="18" fillId="0" borderId="4" xfId="2" applyNumberFormat="1" applyFont="1" applyBorder="1" applyAlignment="1">
      <alignment horizontal="right"/>
    </xf>
    <xf numFmtId="0" fontId="19" fillId="0" borderId="2" xfId="2" quotePrefix="1" applyFont="1" applyBorder="1" applyAlignment="1">
      <alignment horizontal="left" vertical="center"/>
    </xf>
    <xf numFmtId="0" fontId="19" fillId="3" borderId="2" xfId="2" applyFont="1" applyFill="1" applyBorder="1" applyAlignment="1">
      <alignment horizontal="left" vertical="center"/>
    </xf>
    <xf numFmtId="0" fontId="20" fillId="3" borderId="3" xfId="2" applyFont="1" applyFill="1" applyBorder="1" applyAlignment="1">
      <alignment vertical="center"/>
    </xf>
    <xf numFmtId="0" fontId="19" fillId="0" borderId="2" xfId="2" quotePrefix="1" applyFont="1" applyBorder="1" applyAlignment="1">
      <alignment horizontal="left" vertical="center" wrapText="1"/>
    </xf>
    <xf numFmtId="3" fontId="18" fillId="0" borderId="4" xfId="2" applyNumberFormat="1" applyFont="1" applyBorder="1" applyAlignment="1">
      <alignment horizontal="right" wrapText="1"/>
    </xf>
    <xf numFmtId="0" fontId="19" fillId="3" borderId="2" xfId="2" quotePrefix="1" applyFont="1" applyFill="1" applyBorder="1" applyAlignment="1">
      <alignment horizontal="left" vertical="center" wrapText="1"/>
    </xf>
    <xf numFmtId="0" fontId="13" fillId="0" borderId="0" xfId="2" applyFont="1"/>
    <xf numFmtId="0" fontId="18" fillId="0" borderId="2" xfId="2" quotePrefix="1" applyFont="1" applyBorder="1" applyAlignment="1">
      <alignment horizontal="center" vertical="center" wrapText="1"/>
    </xf>
    <xf numFmtId="0" fontId="18" fillId="0" borderId="3" xfId="2" quotePrefix="1" applyFont="1" applyBorder="1" applyAlignment="1">
      <alignment horizontal="center" vertical="center" wrapText="1"/>
    </xf>
    <xf numFmtId="0" fontId="18" fillId="0" borderId="5" xfId="2" quotePrefix="1" applyFont="1" applyBorder="1" applyAlignment="1">
      <alignment horizontal="center" vertical="center" wrapText="1"/>
    </xf>
    <xf numFmtId="0" fontId="19" fillId="4" borderId="2" xfId="2" applyFont="1" applyFill="1" applyBorder="1" applyAlignment="1">
      <alignment horizontal="left" vertical="center" wrapText="1"/>
    </xf>
    <xf numFmtId="0" fontId="19" fillId="4" borderId="3" xfId="2" applyFont="1" applyFill="1" applyBorder="1" applyAlignment="1">
      <alignment horizontal="left" vertical="center" wrapText="1"/>
    </xf>
    <xf numFmtId="0" fontId="19" fillId="4" borderId="5" xfId="2" applyFont="1" applyFill="1" applyBorder="1" applyAlignment="1">
      <alignment horizontal="left" vertical="center" wrapText="1"/>
    </xf>
    <xf numFmtId="3" fontId="19" fillId="4" borderId="2" xfId="2" quotePrefix="1" applyNumberFormat="1" applyFont="1" applyFill="1" applyBorder="1" applyAlignment="1">
      <alignment horizontal="right"/>
    </xf>
    <xf numFmtId="3" fontId="19" fillId="4" borderId="4" xfId="2" applyNumberFormat="1" applyFont="1" applyFill="1" applyBorder="1" applyAlignment="1">
      <alignment horizontal="right" wrapText="1"/>
    </xf>
    <xf numFmtId="3" fontId="19" fillId="3" borderId="2" xfId="2" quotePrefix="1" applyNumberFormat="1" applyFont="1" applyFill="1" applyBorder="1" applyAlignment="1">
      <alignment horizontal="right"/>
    </xf>
    <xf numFmtId="3" fontId="19" fillId="3" borderId="4" xfId="2" quotePrefix="1" applyNumberFormat="1" applyFont="1" applyFill="1" applyBorder="1" applyAlignment="1">
      <alignment horizontal="right"/>
    </xf>
    <xf numFmtId="0" fontId="19" fillId="3" borderId="3" xfId="2" applyFont="1" applyFill="1" applyBorder="1" applyAlignment="1">
      <alignment horizontal="left" vertical="center" wrapText="1"/>
    </xf>
    <xf numFmtId="0" fontId="19" fillId="3" borderId="5" xfId="2" applyFont="1" applyFill="1" applyBorder="1" applyAlignment="1">
      <alignment horizontal="left" vertical="center" wrapText="1"/>
    </xf>
    <xf numFmtId="0" fontId="20" fillId="0" borderId="0" xfId="2" applyFont="1"/>
    <xf numFmtId="3" fontId="18" fillId="3" borderId="2" xfId="2" quotePrefix="1" applyNumberFormat="1" applyFont="1" applyFill="1" applyBorder="1" applyAlignment="1">
      <alignment horizontal="right"/>
    </xf>
    <xf numFmtId="3" fontId="18" fillId="3" borderId="4" xfId="2" quotePrefix="1" applyNumberFormat="1" applyFont="1" applyFill="1" applyBorder="1" applyAlignment="1">
      <alignment horizontal="right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3" fillId="0" borderId="0" xfId="2" applyFont="1" applyAlignment="1">
      <alignment vertical="center" wrapText="1"/>
    </xf>
    <xf numFmtId="0" fontId="16" fillId="0" borderId="0" xfId="2" applyFont="1" applyAlignment="1">
      <alignment wrapText="1"/>
    </xf>
    <xf numFmtId="0" fontId="18" fillId="0" borderId="0" xfId="2" applyFont="1" applyAlignment="1">
      <alignment horizontal="left" wrapText="1"/>
    </xf>
    <xf numFmtId="0" fontId="13" fillId="0" borderId="0" xfId="2" applyFont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13" fillId="0" borderId="4" xfId="3" quotePrefix="1" applyFont="1" applyBorder="1" applyAlignment="1">
      <alignment horizontal="center" vertical="center" wrapText="1"/>
    </xf>
    <xf numFmtId="0" fontId="13" fillId="0" borderId="4" xfId="3" quotePrefix="1" applyFont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8" fillId="0" borderId="0" xfId="2" quotePrefix="1" applyFont="1" applyAlignment="1">
      <alignment horizontal="center" vertical="center" wrapText="1"/>
    </xf>
    <xf numFmtId="0" fontId="16" fillId="0" borderId="0" xfId="2" applyFont="1" applyAlignment="1">
      <alignment wrapText="1"/>
    </xf>
    <xf numFmtId="0" fontId="19" fillId="0" borderId="0" xfId="2" applyFont="1" applyAlignment="1">
      <alignment horizontal="center" vertical="center" wrapText="1"/>
    </xf>
    <xf numFmtId="0" fontId="20" fillId="0" borderId="0" xfId="2" applyFont="1" applyAlignment="1">
      <alignment wrapText="1"/>
    </xf>
    <xf numFmtId="0" fontId="19" fillId="0" borderId="0" xfId="2" applyFont="1" applyAlignment="1">
      <alignment horizontal="center" vertical="center" wrapText="1"/>
    </xf>
    <xf numFmtId="0" fontId="19" fillId="0" borderId="0" xfId="2" quotePrefix="1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16" fillId="0" borderId="3" xfId="2" applyFont="1" applyBorder="1" applyAlignment="1">
      <alignment horizontal="left" vertical="center" wrapText="1"/>
    </xf>
    <xf numFmtId="0" fontId="16" fillId="0" borderId="5" xfId="2" applyFont="1" applyBorder="1" applyAlignment="1">
      <alignment horizontal="left" vertical="center" wrapText="1"/>
    </xf>
    <xf numFmtId="0" fontId="16" fillId="0" borderId="0" xfId="1" applyFont="1"/>
    <xf numFmtId="0" fontId="21" fillId="8" borderId="4" xfId="0" applyFont="1" applyFill="1" applyBorder="1" applyAlignment="1" applyProtection="1">
      <alignment vertical="top" wrapText="1" readingOrder="1"/>
      <protection locked="0"/>
    </xf>
    <xf numFmtId="166" fontId="21" fillId="8" borderId="4" xfId="0" applyNumberFormat="1" applyFont="1" applyFill="1" applyBorder="1" applyAlignment="1" applyProtection="1">
      <alignment horizontal="right" vertical="top" wrapText="1" readingOrder="1"/>
      <protection locked="0"/>
    </xf>
    <xf numFmtId="0" fontId="22" fillId="0" borderId="0" xfId="3" applyFont="1" applyAlignment="1">
      <alignment horizontal="left" vertical="center"/>
    </xf>
    <xf numFmtId="0" fontId="22" fillId="0" borderId="0" xfId="3" applyFont="1" applyAlignment="1">
      <alignment horizontal="center" vertical="center" wrapText="1"/>
    </xf>
    <xf numFmtId="0" fontId="22" fillId="0" borderId="0" xfId="3" applyFont="1" applyAlignment="1">
      <alignment horizontal="center" vertical="center" wrapText="1"/>
    </xf>
    <xf numFmtId="0" fontId="24" fillId="2" borderId="4" xfId="3" applyFont="1" applyFill="1" applyBorder="1" applyAlignment="1">
      <alignment horizontal="left" vertical="center" wrapText="1"/>
    </xf>
    <xf numFmtId="3" fontId="23" fillId="2" borderId="4" xfId="3" applyNumberFormat="1" applyFont="1" applyFill="1" applyBorder="1" applyAlignment="1">
      <alignment horizontal="right"/>
    </xf>
    <xf numFmtId="0" fontId="25" fillId="2" borderId="4" xfId="3" applyFont="1" applyFill="1" applyBorder="1" applyAlignment="1">
      <alignment horizontal="left" vertical="center" wrapText="1" indent="2"/>
    </xf>
    <xf numFmtId="0" fontId="25" fillId="2" borderId="4" xfId="3" applyFont="1" applyFill="1" applyBorder="1" applyAlignment="1">
      <alignment horizontal="left" vertical="center" wrapText="1"/>
    </xf>
    <xf numFmtId="0" fontId="26" fillId="2" borderId="4" xfId="3" quotePrefix="1" applyFont="1" applyFill="1" applyBorder="1" applyAlignment="1">
      <alignment horizontal="left" vertical="center" wrapText="1"/>
    </xf>
    <xf numFmtId="0" fontId="24" fillId="2" borderId="4" xfId="3" applyFont="1" applyFill="1" applyBorder="1" applyAlignment="1">
      <alignment vertical="center" wrapText="1"/>
    </xf>
    <xf numFmtId="0" fontId="25" fillId="2" borderId="4" xfId="3" applyFont="1" applyFill="1" applyBorder="1" applyAlignment="1">
      <alignment vertical="center" wrapText="1"/>
    </xf>
    <xf numFmtId="0" fontId="27" fillId="0" borderId="0" xfId="3" applyFont="1"/>
    <xf numFmtId="0" fontId="27" fillId="0" borderId="4" xfId="3" applyFont="1" applyBorder="1" applyAlignment="1">
      <alignment horizontal="center"/>
    </xf>
    <xf numFmtId="0" fontId="27" fillId="0" borderId="4" xfId="3" applyFont="1" applyBorder="1"/>
    <xf numFmtId="0" fontId="26" fillId="2" borderId="4" xfId="3" applyFont="1" applyFill="1" applyBorder="1" applyAlignment="1">
      <alignment horizontal="left" vertical="center" wrapText="1" indent="1"/>
    </xf>
    <xf numFmtId="0" fontId="26" fillId="2" borderId="4" xfId="3" applyFont="1" applyFill="1" applyBorder="1" applyAlignment="1">
      <alignment horizontal="left" vertical="center" indent="1"/>
    </xf>
    <xf numFmtId="0" fontId="15" fillId="8" borderId="4" xfId="0" applyFont="1" applyFill="1" applyBorder="1" applyAlignment="1" applyProtection="1">
      <alignment horizontal="left" vertical="top" wrapText="1" readingOrder="1"/>
      <protection locked="0"/>
    </xf>
    <xf numFmtId="0" fontId="1" fillId="7" borderId="7" xfId="6" applyBorder="1" applyAlignment="1" applyProtection="1">
      <alignment horizontal="center" vertical="top" wrapText="1" readingOrder="1"/>
      <protection locked="0"/>
    </xf>
    <xf numFmtId="0" fontId="1" fillId="7" borderId="7" xfId="6" applyBorder="1" applyAlignment="1" applyProtection="1">
      <alignment horizontal="right" vertical="top" wrapText="1" readingOrder="1"/>
      <protection locked="0"/>
    </xf>
    <xf numFmtId="0" fontId="12" fillId="5" borderId="4" xfId="4" applyBorder="1" applyAlignment="1" applyProtection="1">
      <alignment vertical="top" wrapText="1" readingOrder="1"/>
      <protection locked="0"/>
    </xf>
    <xf numFmtId="166" fontId="12" fillId="5" borderId="4" xfId="4" applyNumberFormat="1" applyBorder="1" applyAlignment="1" applyProtection="1">
      <alignment horizontal="right" vertical="top" wrapText="1" readingOrder="1"/>
      <protection locked="0"/>
    </xf>
    <xf numFmtId="0" fontId="15" fillId="6" borderId="6" xfId="5" applyFont="1" applyAlignment="1" applyProtection="1">
      <alignment vertical="top" wrapText="1" readingOrder="1"/>
      <protection locked="0"/>
    </xf>
    <xf numFmtId="166" fontId="15" fillId="6" borderId="6" xfId="5" applyNumberFormat="1" applyFont="1" applyAlignment="1" applyProtection="1">
      <alignment horizontal="right" vertical="top" wrapText="1" readingOrder="1"/>
      <protection locked="0"/>
    </xf>
    <xf numFmtId="0" fontId="1" fillId="7" borderId="4" xfId="6" applyBorder="1" applyAlignment="1">
      <alignment horizontal="center" vertical="center" wrapText="1"/>
    </xf>
    <xf numFmtId="0" fontId="1" fillId="7" borderId="5" xfId="6" applyBorder="1" applyAlignment="1">
      <alignment horizontal="center" vertical="center" wrapText="1"/>
    </xf>
    <xf numFmtId="0" fontId="1" fillId="7" borderId="4" xfId="6" quotePrefix="1" applyBorder="1" applyAlignment="1">
      <alignment horizontal="center" vertical="center" wrapText="1"/>
    </xf>
    <xf numFmtId="0" fontId="5" fillId="0" borderId="0" xfId="1" applyFont="1" applyAlignment="1"/>
  </cellXfs>
  <cellStyles count="7">
    <cellStyle name="40% - Isticanje3" xfId="6" builtinId="39"/>
    <cellStyle name="Bilješka" xfId="5" builtinId="10"/>
    <cellStyle name="Dobro" xfId="4" builtinId="26"/>
    <cellStyle name="Normalno" xfId="0" builtinId="0"/>
    <cellStyle name="Normalno 2" xfId="1" xr:uid="{00000000-0005-0000-0000-000001000000}"/>
    <cellStyle name="Normalno 2 2" xfId="3" xr:uid="{00000000-0005-0000-0000-000002000000}"/>
    <cellStyle name="Normalno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zoomScaleNormal="100" workbookViewId="0">
      <selection activeCell="G1" sqref="G1"/>
    </sheetView>
  </sheetViews>
  <sheetFormatPr defaultColWidth="8.85546875" defaultRowHeight="15" x14ac:dyDescent="0.25"/>
  <cols>
    <col min="1" max="4" width="8.85546875" style="1"/>
    <col min="5" max="5" width="25.28515625" style="1" customWidth="1"/>
    <col min="6" max="10" width="19.42578125" style="1" customWidth="1"/>
    <col min="11" max="12" width="25.28515625" style="1" customWidth="1"/>
    <col min="13" max="16384" width="8.85546875" style="1"/>
  </cols>
  <sheetData>
    <row r="1" spans="1:10" x14ac:dyDescent="0.25">
      <c r="A1" s="19" t="s">
        <v>48</v>
      </c>
      <c r="B1" s="19"/>
      <c r="C1" s="109"/>
      <c r="D1" s="109"/>
    </row>
    <row r="2" spans="1:10" x14ac:dyDescent="0.25">
      <c r="A2" s="19" t="s">
        <v>157</v>
      </c>
      <c r="B2" s="19"/>
      <c r="C2" s="109"/>
      <c r="D2" s="109"/>
    </row>
    <row r="3" spans="1:10" x14ac:dyDescent="0.25">
      <c r="A3" s="18" t="s">
        <v>49</v>
      </c>
      <c r="B3" s="18"/>
      <c r="C3" s="109"/>
      <c r="D3" s="109"/>
    </row>
    <row r="4" spans="1:10" x14ac:dyDescent="0.25">
      <c r="A4" s="18" t="s">
        <v>50</v>
      </c>
      <c r="B4" s="18"/>
      <c r="C4" s="109"/>
      <c r="D4" s="109"/>
    </row>
    <row r="5" spans="1:10" s="2" customFormat="1" ht="51" customHeight="1" x14ac:dyDescent="0.25">
      <c r="A5" s="60" t="s">
        <v>120</v>
      </c>
      <c r="B5" s="60"/>
      <c r="C5" s="60"/>
      <c r="D5" s="60"/>
      <c r="E5" s="60"/>
      <c r="F5" s="60"/>
      <c r="G5" s="60"/>
      <c r="H5" s="60"/>
      <c r="I5" s="60"/>
      <c r="J5" s="60"/>
    </row>
    <row r="6" spans="1:10" s="2" customFormat="1" x14ac:dyDescent="0.25">
      <c r="A6" s="60" t="s">
        <v>0</v>
      </c>
      <c r="B6" s="60"/>
      <c r="C6" s="60"/>
      <c r="D6" s="60"/>
      <c r="E6" s="60"/>
      <c r="F6" s="60"/>
      <c r="G6" s="60"/>
      <c r="H6" s="60"/>
      <c r="I6" s="62"/>
      <c r="J6" s="62"/>
    </row>
    <row r="7" spans="1:10" s="2" customFormat="1" x14ac:dyDescent="0.25">
      <c r="A7" s="61"/>
      <c r="B7" s="61"/>
      <c r="C7" s="61"/>
      <c r="D7" s="61"/>
      <c r="E7" s="61"/>
      <c r="F7" s="61"/>
      <c r="G7" s="61"/>
      <c r="H7" s="61"/>
      <c r="I7" s="24"/>
      <c r="J7" s="24"/>
    </row>
    <row r="8" spans="1:10" s="2" customFormat="1" ht="18" customHeight="1" x14ac:dyDescent="0.25">
      <c r="A8" s="60" t="s">
        <v>14</v>
      </c>
      <c r="B8" s="63"/>
      <c r="C8" s="63"/>
      <c r="D8" s="63"/>
      <c r="E8" s="63"/>
      <c r="F8" s="63"/>
      <c r="G8" s="63"/>
      <c r="H8" s="63"/>
      <c r="I8" s="63"/>
      <c r="J8" s="63"/>
    </row>
    <row r="9" spans="1:10" s="2" customFormat="1" x14ac:dyDescent="0.25">
      <c r="A9" s="64"/>
      <c r="B9" s="65"/>
      <c r="C9" s="65"/>
      <c r="D9" s="65"/>
      <c r="E9" s="66"/>
      <c r="F9" s="67"/>
      <c r="G9" s="67"/>
      <c r="H9" s="67"/>
      <c r="I9" s="67"/>
      <c r="J9" s="25"/>
    </row>
    <row r="10" spans="1:10" s="2" customFormat="1" ht="25.5" x14ac:dyDescent="0.25">
      <c r="A10" s="26" t="s">
        <v>12</v>
      </c>
      <c r="B10" s="27"/>
      <c r="C10" s="27"/>
      <c r="D10" s="27"/>
      <c r="E10" s="27"/>
      <c r="F10" s="28" t="s">
        <v>85</v>
      </c>
      <c r="G10" s="28" t="s">
        <v>86</v>
      </c>
      <c r="H10" s="29" t="s">
        <v>87</v>
      </c>
      <c r="I10" s="29" t="s">
        <v>88</v>
      </c>
      <c r="J10" s="29" t="s">
        <v>89</v>
      </c>
    </row>
    <row r="11" spans="1:10" s="4" customFormat="1" ht="12" customHeight="1" x14ac:dyDescent="0.25">
      <c r="A11" s="68">
        <v>1</v>
      </c>
      <c r="B11" s="68"/>
      <c r="C11" s="68"/>
      <c r="D11" s="68"/>
      <c r="E11" s="68"/>
      <c r="F11" s="69">
        <v>2</v>
      </c>
      <c r="G11" s="69">
        <v>3</v>
      </c>
      <c r="H11" s="70">
        <v>4</v>
      </c>
      <c r="I11" s="70">
        <v>5</v>
      </c>
      <c r="J11" s="70">
        <v>6</v>
      </c>
    </row>
    <row r="12" spans="1:10" s="2" customFormat="1" x14ac:dyDescent="0.25">
      <c r="A12" s="30" t="s">
        <v>3</v>
      </c>
      <c r="B12" s="31"/>
      <c r="C12" s="31"/>
      <c r="D12" s="31"/>
      <c r="E12" s="32"/>
      <c r="F12" s="33">
        <f>F13+F14</f>
        <v>246997.97</v>
      </c>
      <c r="G12" s="33">
        <f t="shared" ref="G12:J12" si="0">G13+G14</f>
        <v>264002.43</v>
      </c>
      <c r="H12" s="33">
        <f t="shared" si="0"/>
        <v>387337.46</v>
      </c>
      <c r="I12" s="33">
        <f t="shared" si="0"/>
        <v>390246.55</v>
      </c>
      <c r="J12" s="33">
        <f t="shared" si="0"/>
        <v>390246.55</v>
      </c>
    </row>
    <row r="13" spans="1:10" s="2" customFormat="1" x14ac:dyDescent="0.25">
      <c r="A13" s="34" t="s">
        <v>1</v>
      </c>
      <c r="B13" s="35"/>
      <c r="C13" s="35"/>
      <c r="D13" s="35"/>
      <c r="E13" s="36"/>
      <c r="F13" s="37">
        <v>246997.97</v>
      </c>
      <c r="G13" s="37">
        <v>264002.43</v>
      </c>
      <c r="H13" s="37">
        <v>387337.46</v>
      </c>
      <c r="I13" s="37">
        <v>390246.55</v>
      </c>
      <c r="J13" s="37">
        <v>390246.55</v>
      </c>
    </row>
    <row r="14" spans="1:10" s="2" customFormat="1" x14ac:dyDescent="0.25">
      <c r="A14" s="38" t="s">
        <v>2</v>
      </c>
      <c r="B14" s="36"/>
      <c r="C14" s="36"/>
      <c r="D14" s="36"/>
      <c r="E14" s="36"/>
      <c r="F14" s="37"/>
      <c r="G14" s="37"/>
      <c r="H14" s="37">
        <v>0</v>
      </c>
      <c r="I14" s="37"/>
      <c r="J14" s="37"/>
    </row>
    <row r="15" spans="1:10" s="2" customFormat="1" x14ac:dyDescent="0.25">
      <c r="A15" s="39" t="s">
        <v>6</v>
      </c>
      <c r="B15" s="40"/>
      <c r="C15" s="40"/>
      <c r="D15" s="40"/>
      <c r="E15" s="40"/>
      <c r="F15" s="33">
        <f>F16+F17</f>
        <v>241752.19</v>
      </c>
      <c r="G15" s="33">
        <f t="shared" ref="G15:J15" si="1">G16+G17</f>
        <v>269081.52</v>
      </c>
      <c r="H15" s="33">
        <f t="shared" si="1"/>
        <v>395746.55</v>
      </c>
      <c r="I15" s="33">
        <f t="shared" si="1"/>
        <v>390246.55</v>
      </c>
      <c r="J15" s="33">
        <f t="shared" si="1"/>
        <v>390246.55</v>
      </c>
    </row>
    <row r="16" spans="1:10" s="2" customFormat="1" x14ac:dyDescent="0.25">
      <c r="A16" s="41" t="s">
        <v>4</v>
      </c>
      <c r="B16" s="35"/>
      <c r="C16" s="35"/>
      <c r="D16" s="35"/>
      <c r="E16" s="35"/>
      <c r="F16" s="37">
        <v>157605.76999999999</v>
      </c>
      <c r="G16" s="37">
        <v>186581.52</v>
      </c>
      <c r="H16" s="37">
        <v>271461.55</v>
      </c>
      <c r="I16" s="37">
        <v>268961.55</v>
      </c>
      <c r="J16" s="42">
        <v>268961.55</v>
      </c>
    </row>
    <row r="17" spans="1:10" s="2" customFormat="1" x14ac:dyDescent="0.25">
      <c r="A17" s="38" t="s">
        <v>5</v>
      </c>
      <c r="B17" s="36"/>
      <c r="C17" s="36"/>
      <c r="D17" s="36"/>
      <c r="E17" s="36"/>
      <c r="F17" s="37">
        <v>84146.42</v>
      </c>
      <c r="G17" s="37">
        <v>82500</v>
      </c>
      <c r="H17" s="37">
        <v>124285</v>
      </c>
      <c r="I17" s="37">
        <v>121285</v>
      </c>
      <c r="J17" s="42">
        <v>121285</v>
      </c>
    </row>
    <row r="18" spans="1:10" s="2" customFormat="1" x14ac:dyDescent="0.25">
      <c r="A18" s="43" t="s">
        <v>7</v>
      </c>
      <c r="B18" s="31"/>
      <c r="C18" s="31"/>
      <c r="D18" s="31"/>
      <c r="E18" s="31"/>
      <c r="F18" s="33">
        <f>F12-F15</f>
        <v>5245.7799999999988</v>
      </c>
      <c r="G18" s="33">
        <f t="shared" ref="G18:J18" si="2">G12-G15</f>
        <v>-5079.0900000000256</v>
      </c>
      <c r="H18" s="33">
        <f t="shared" si="2"/>
        <v>-8409.0899999999674</v>
      </c>
      <c r="I18" s="33">
        <f t="shared" si="2"/>
        <v>0</v>
      </c>
      <c r="J18" s="33">
        <f t="shared" si="2"/>
        <v>0</v>
      </c>
    </row>
    <row r="19" spans="1:10" s="2" customFormat="1" x14ac:dyDescent="0.25">
      <c r="A19" s="61"/>
      <c r="B19" s="71"/>
      <c r="C19" s="71"/>
      <c r="D19" s="71"/>
      <c r="E19" s="71"/>
      <c r="F19" s="71"/>
      <c r="G19" s="71"/>
      <c r="H19" s="44"/>
      <c r="I19" s="44"/>
      <c r="J19" s="44"/>
    </row>
    <row r="20" spans="1:10" s="2" customFormat="1" ht="18" customHeight="1" x14ac:dyDescent="0.25">
      <c r="A20" s="60" t="s">
        <v>15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0" s="2" customFormat="1" x14ac:dyDescent="0.25">
      <c r="A21" s="61"/>
      <c r="B21" s="71"/>
      <c r="C21" s="71"/>
      <c r="D21" s="71"/>
      <c r="E21" s="71"/>
      <c r="F21" s="71"/>
      <c r="G21" s="71"/>
      <c r="H21" s="44"/>
      <c r="I21" s="44"/>
      <c r="J21" s="44"/>
    </row>
    <row r="22" spans="1:10" s="2" customFormat="1" ht="25.5" x14ac:dyDescent="0.25">
      <c r="A22" s="26" t="s">
        <v>12</v>
      </c>
      <c r="B22" s="27"/>
      <c r="C22" s="27"/>
      <c r="D22" s="27"/>
      <c r="E22" s="27"/>
      <c r="F22" s="28" t="str">
        <f>+F10</f>
        <v>IZVRŠENJE 
2023</v>
      </c>
      <c r="G22" s="28" t="str">
        <f>+G10</f>
        <v>TEKUĆI PLAN 
2024</v>
      </c>
      <c r="H22" s="29" t="str">
        <f>+H10</f>
        <v>PLAN 
2025</v>
      </c>
      <c r="I22" s="29" t="str">
        <f>+I10</f>
        <v>PROJEKCIJA 
2026</v>
      </c>
      <c r="J22" s="29" t="str">
        <f>+J10</f>
        <v>PROJEKCIJA
2027</v>
      </c>
    </row>
    <row r="23" spans="1:10" s="4" customFormat="1" ht="12" customHeight="1" x14ac:dyDescent="0.25">
      <c r="A23" s="68">
        <v>1</v>
      </c>
      <c r="B23" s="68"/>
      <c r="C23" s="68"/>
      <c r="D23" s="68"/>
      <c r="E23" s="68"/>
      <c r="F23" s="69">
        <v>2</v>
      </c>
      <c r="G23" s="69">
        <v>3</v>
      </c>
      <c r="H23" s="70">
        <v>4</v>
      </c>
      <c r="I23" s="70">
        <v>5</v>
      </c>
      <c r="J23" s="70">
        <v>6</v>
      </c>
    </row>
    <row r="24" spans="1:10" s="2" customFormat="1" x14ac:dyDescent="0.25">
      <c r="A24" s="38" t="s">
        <v>8</v>
      </c>
      <c r="B24" s="36"/>
      <c r="C24" s="36"/>
      <c r="D24" s="36"/>
      <c r="E24" s="36"/>
      <c r="F24" s="37"/>
      <c r="G24" s="37"/>
      <c r="H24" s="37"/>
      <c r="I24" s="37"/>
      <c r="J24" s="42"/>
    </row>
    <row r="25" spans="1:10" s="2" customFormat="1" x14ac:dyDescent="0.25">
      <c r="A25" s="38" t="s">
        <v>9</v>
      </c>
      <c r="B25" s="36"/>
      <c r="C25" s="36"/>
      <c r="D25" s="36"/>
      <c r="E25" s="36"/>
      <c r="F25" s="37"/>
      <c r="G25" s="37"/>
      <c r="H25" s="37"/>
      <c r="I25" s="37"/>
      <c r="J25" s="42"/>
    </row>
    <row r="26" spans="1:10" s="2" customFormat="1" x14ac:dyDescent="0.25">
      <c r="A26" s="43" t="s">
        <v>10</v>
      </c>
      <c r="B26" s="31"/>
      <c r="C26" s="31"/>
      <c r="D26" s="31"/>
      <c r="E26" s="31"/>
      <c r="F26" s="33">
        <f>F24-F25</f>
        <v>0</v>
      </c>
      <c r="G26" s="33">
        <f t="shared" ref="G26:J26" si="3">G24-G25</f>
        <v>0</v>
      </c>
      <c r="H26" s="33">
        <f t="shared" si="3"/>
        <v>0</v>
      </c>
      <c r="I26" s="33">
        <f t="shared" si="3"/>
        <v>0</v>
      </c>
      <c r="J26" s="33">
        <f t="shared" si="3"/>
        <v>0</v>
      </c>
    </row>
    <row r="27" spans="1:10" s="2" customFormat="1" x14ac:dyDescent="0.25">
      <c r="A27" s="43" t="s">
        <v>11</v>
      </c>
      <c r="B27" s="31"/>
      <c r="C27" s="31"/>
      <c r="D27" s="31"/>
      <c r="E27" s="31"/>
      <c r="F27" s="33">
        <f>F18+F26</f>
        <v>5245.7799999999988</v>
      </c>
      <c r="G27" s="33">
        <f t="shared" ref="G27:J27" si="4">G18+G26</f>
        <v>-5079.0900000000256</v>
      </c>
      <c r="H27" s="33">
        <f t="shared" si="4"/>
        <v>-8409.0899999999674</v>
      </c>
      <c r="I27" s="33">
        <f t="shared" si="4"/>
        <v>0</v>
      </c>
      <c r="J27" s="33">
        <f t="shared" si="4"/>
        <v>0</v>
      </c>
    </row>
    <row r="28" spans="1:10" s="2" customFormat="1" x14ac:dyDescent="0.25">
      <c r="A28" s="72"/>
      <c r="B28" s="71"/>
      <c r="C28" s="71"/>
      <c r="D28" s="71"/>
      <c r="E28" s="71"/>
      <c r="F28" s="71"/>
      <c r="G28" s="71"/>
      <c r="H28" s="44"/>
      <c r="I28" s="44"/>
      <c r="J28" s="44"/>
    </row>
    <row r="29" spans="1:10" s="2" customFormat="1" ht="18" customHeight="1" x14ac:dyDescent="0.25">
      <c r="A29" s="60" t="s">
        <v>16</v>
      </c>
      <c r="B29" s="63"/>
      <c r="C29" s="63"/>
      <c r="D29" s="63"/>
      <c r="E29" s="63"/>
      <c r="F29" s="63"/>
      <c r="G29" s="63"/>
      <c r="H29" s="63"/>
      <c r="I29" s="63"/>
      <c r="J29" s="63"/>
    </row>
    <row r="30" spans="1:10" s="2" customFormat="1" ht="18" customHeight="1" x14ac:dyDescent="0.25">
      <c r="A30" s="61"/>
      <c r="B30" s="73"/>
      <c r="C30" s="73"/>
      <c r="D30" s="73"/>
      <c r="E30" s="73"/>
      <c r="F30" s="73"/>
      <c r="G30" s="73"/>
      <c r="H30" s="73"/>
      <c r="I30" s="73"/>
      <c r="J30" s="73"/>
    </row>
    <row r="31" spans="1:10" s="2" customFormat="1" ht="25.5" x14ac:dyDescent="0.25">
      <c r="A31" s="45" t="s">
        <v>22</v>
      </c>
      <c r="B31" s="46"/>
      <c r="C31" s="46"/>
      <c r="D31" s="46"/>
      <c r="E31" s="47"/>
      <c r="F31" s="28" t="str">
        <f>+F22</f>
        <v>IZVRŠENJE 
2023</v>
      </c>
      <c r="G31" s="28" t="str">
        <f>+G22</f>
        <v>TEKUĆI PLAN 
2024</v>
      </c>
      <c r="H31" s="29" t="str">
        <f>+H22</f>
        <v>PLAN 
2025</v>
      </c>
      <c r="I31" s="29" t="str">
        <f>+I22</f>
        <v>PROJEKCIJA 
2026</v>
      </c>
      <c r="J31" s="29" t="str">
        <f>+J22</f>
        <v>PROJEKCIJA
2027</v>
      </c>
    </row>
    <row r="32" spans="1:10" s="4" customFormat="1" ht="12" customHeight="1" x14ac:dyDescent="0.25">
      <c r="A32" s="68">
        <v>1</v>
      </c>
      <c r="B32" s="68"/>
      <c r="C32" s="68"/>
      <c r="D32" s="68"/>
      <c r="E32" s="68"/>
      <c r="F32" s="69">
        <v>2</v>
      </c>
      <c r="G32" s="69">
        <v>3</v>
      </c>
      <c r="H32" s="70">
        <v>4</v>
      </c>
      <c r="I32" s="70">
        <v>5</v>
      </c>
      <c r="J32" s="70">
        <v>6</v>
      </c>
    </row>
    <row r="33" spans="1:10" s="2" customFormat="1" ht="15" customHeight="1" x14ac:dyDescent="0.25">
      <c r="A33" s="48" t="s">
        <v>17</v>
      </c>
      <c r="B33" s="49"/>
      <c r="C33" s="49"/>
      <c r="D33" s="49"/>
      <c r="E33" s="50"/>
      <c r="F33" s="51">
        <v>3814.99</v>
      </c>
      <c r="G33" s="51">
        <v>5079</v>
      </c>
      <c r="H33" s="51">
        <v>8409.09</v>
      </c>
      <c r="I33" s="51">
        <v>0</v>
      </c>
      <c r="J33" s="52">
        <v>0</v>
      </c>
    </row>
    <row r="34" spans="1:10" s="2" customFormat="1" ht="15" customHeight="1" x14ac:dyDescent="0.25">
      <c r="A34" s="43" t="s">
        <v>18</v>
      </c>
      <c r="B34" s="31"/>
      <c r="C34" s="31"/>
      <c r="D34" s="31"/>
      <c r="E34" s="31"/>
      <c r="F34" s="53">
        <f>F27+F33</f>
        <v>9060.7699999999986</v>
      </c>
      <c r="G34" s="53">
        <f t="shared" ref="G34:J34" si="5">G27+G33</f>
        <v>-9.0000000025611371E-2</v>
      </c>
      <c r="H34" s="53">
        <f t="shared" si="5"/>
        <v>3.2741809263825417E-11</v>
      </c>
      <c r="I34" s="53">
        <f t="shared" si="5"/>
        <v>0</v>
      </c>
      <c r="J34" s="54">
        <f t="shared" si="5"/>
        <v>0</v>
      </c>
    </row>
    <row r="35" spans="1:10" s="2" customFormat="1" ht="45" customHeight="1" x14ac:dyDescent="0.25">
      <c r="A35" s="30" t="s">
        <v>19</v>
      </c>
      <c r="B35" s="55"/>
      <c r="C35" s="55"/>
      <c r="D35" s="55"/>
      <c r="E35" s="56"/>
      <c r="F35" s="53">
        <v>9061</v>
      </c>
      <c r="G35" s="53">
        <f t="shared" ref="G35:J35" si="6">G18+G26+G33-G34</f>
        <v>0</v>
      </c>
      <c r="H35" s="53">
        <f t="shared" si="6"/>
        <v>0</v>
      </c>
      <c r="I35" s="53">
        <f t="shared" si="6"/>
        <v>0</v>
      </c>
      <c r="J35" s="54">
        <f t="shared" si="6"/>
        <v>0</v>
      </c>
    </row>
    <row r="36" spans="1:10" s="2" customFormat="1" ht="18" customHeight="1" x14ac:dyDescent="0.25">
      <c r="A36" s="74"/>
      <c r="B36" s="75"/>
      <c r="C36" s="75"/>
      <c r="D36" s="75"/>
      <c r="E36" s="75"/>
      <c r="F36" s="75"/>
      <c r="G36" s="75"/>
      <c r="H36" s="75"/>
      <c r="I36" s="75"/>
      <c r="J36" s="75"/>
    </row>
    <row r="37" spans="1:10" s="2" customFormat="1" ht="18" customHeight="1" x14ac:dyDescent="0.25">
      <c r="A37" s="76" t="s">
        <v>20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s="2" customFormat="1" x14ac:dyDescent="0.25">
      <c r="A38" s="77"/>
      <c r="B38" s="78"/>
      <c r="C38" s="78"/>
      <c r="D38" s="78"/>
      <c r="E38" s="78"/>
      <c r="F38" s="78"/>
      <c r="G38" s="78"/>
      <c r="H38" s="57"/>
      <c r="I38" s="57"/>
      <c r="J38" s="57"/>
    </row>
    <row r="39" spans="1:10" s="2" customFormat="1" ht="25.5" x14ac:dyDescent="0.25">
      <c r="A39" s="45" t="s">
        <v>22</v>
      </c>
      <c r="B39" s="46"/>
      <c r="C39" s="46"/>
      <c r="D39" s="46"/>
      <c r="E39" s="47"/>
      <c r="F39" s="28" t="str">
        <f>+F31</f>
        <v>IZVRŠENJE 
2023</v>
      </c>
      <c r="G39" s="28" t="str">
        <f>+G31</f>
        <v>TEKUĆI PLAN 
2024</v>
      </c>
      <c r="H39" s="29" t="str">
        <f>+H31</f>
        <v>PLAN 
2025</v>
      </c>
      <c r="I39" s="29" t="str">
        <f>+I31</f>
        <v>PROJEKCIJA 
2026</v>
      </c>
      <c r="J39" s="29" t="str">
        <f>+J31</f>
        <v>PROJEKCIJA
2027</v>
      </c>
    </row>
    <row r="40" spans="1:10" s="4" customFormat="1" ht="12" customHeight="1" x14ac:dyDescent="0.25">
      <c r="A40" s="68">
        <v>1</v>
      </c>
      <c r="B40" s="68"/>
      <c r="C40" s="68"/>
      <c r="D40" s="68"/>
      <c r="E40" s="68"/>
      <c r="F40" s="69">
        <v>2</v>
      </c>
      <c r="G40" s="69">
        <v>3</v>
      </c>
      <c r="H40" s="70">
        <v>4</v>
      </c>
      <c r="I40" s="70">
        <v>5</v>
      </c>
      <c r="J40" s="70">
        <v>6</v>
      </c>
    </row>
    <row r="41" spans="1:10" s="2" customFormat="1" x14ac:dyDescent="0.25">
      <c r="A41" s="48" t="s">
        <v>17</v>
      </c>
      <c r="B41" s="49"/>
      <c r="C41" s="49"/>
      <c r="D41" s="49"/>
      <c r="E41" s="50"/>
      <c r="F41" s="51">
        <v>3815</v>
      </c>
      <c r="G41" s="51">
        <v>5079</v>
      </c>
      <c r="H41" s="51">
        <v>8409</v>
      </c>
      <c r="I41" s="51">
        <f>H44</f>
        <v>0</v>
      </c>
      <c r="J41" s="52">
        <f>I44</f>
        <v>0</v>
      </c>
    </row>
    <row r="42" spans="1:10" s="2" customFormat="1" ht="28.5" customHeight="1" x14ac:dyDescent="0.25">
      <c r="A42" s="48" t="s">
        <v>21</v>
      </c>
      <c r="B42" s="49"/>
      <c r="C42" s="49"/>
      <c r="D42" s="49"/>
      <c r="E42" s="50"/>
      <c r="F42" s="51">
        <v>0</v>
      </c>
      <c r="G42" s="51">
        <v>5079</v>
      </c>
      <c r="H42" s="51">
        <v>8409</v>
      </c>
      <c r="I42" s="51">
        <v>0</v>
      </c>
      <c r="J42" s="52">
        <v>0</v>
      </c>
    </row>
    <row r="43" spans="1:10" s="2" customFormat="1" ht="25.5" customHeight="1" x14ac:dyDescent="0.25">
      <c r="A43" s="48" t="s">
        <v>47</v>
      </c>
      <c r="B43" s="79"/>
      <c r="C43" s="79"/>
      <c r="D43" s="79"/>
      <c r="E43" s="80"/>
      <c r="F43" s="51">
        <v>5246</v>
      </c>
      <c r="G43" s="51">
        <v>0</v>
      </c>
      <c r="H43" s="51">
        <v>0</v>
      </c>
      <c r="I43" s="51">
        <v>0</v>
      </c>
      <c r="J43" s="52">
        <v>0</v>
      </c>
    </row>
    <row r="44" spans="1:10" s="2" customFormat="1" ht="15" customHeight="1" x14ac:dyDescent="0.25">
      <c r="A44" s="43" t="s">
        <v>18</v>
      </c>
      <c r="B44" s="31"/>
      <c r="C44" s="31"/>
      <c r="D44" s="31"/>
      <c r="E44" s="31"/>
      <c r="F44" s="58">
        <f>F41-F42+F43</f>
        <v>9061</v>
      </c>
      <c r="G44" s="58">
        <f t="shared" ref="G44:J44" si="7">G41-G42+G43</f>
        <v>0</v>
      </c>
      <c r="H44" s="58">
        <f t="shared" si="7"/>
        <v>0</v>
      </c>
      <c r="I44" s="58">
        <f t="shared" si="7"/>
        <v>0</v>
      </c>
      <c r="J44" s="59">
        <f t="shared" si="7"/>
        <v>0</v>
      </c>
    </row>
    <row r="45" spans="1:10" ht="9" customHeight="1" x14ac:dyDescent="0.25">
      <c r="A45" s="81"/>
      <c r="B45" s="81"/>
      <c r="C45" s="81"/>
      <c r="D45" s="81"/>
      <c r="E45" s="81"/>
      <c r="F45" s="81"/>
      <c r="G45" s="81"/>
      <c r="H45" s="81"/>
      <c r="I45" s="81"/>
      <c r="J45" s="81"/>
    </row>
    <row r="46" spans="1:10" x14ac:dyDescent="0.25">
      <c r="A46" s="81"/>
      <c r="B46" s="81"/>
      <c r="C46" s="81"/>
      <c r="D46" s="81"/>
      <c r="E46" s="81"/>
      <c r="F46" s="81"/>
      <c r="G46" s="81"/>
      <c r="H46" s="81"/>
      <c r="I46" s="81"/>
      <c r="J46" s="81"/>
    </row>
    <row r="47" spans="1:10" x14ac:dyDescent="0.25">
      <c r="A47" s="81"/>
      <c r="B47" s="81"/>
      <c r="C47" s="81"/>
      <c r="D47" s="81"/>
      <c r="E47" s="81"/>
      <c r="F47" s="81"/>
      <c r="G47" s="81"/>
      <c r="H47" s="81"/>
      <c r="I47" s="81"/>
      <c r="J47" s="81"/>
    </row>
    <row r="48" spans="1:10" x14ac:dyDescent="0.25">
      <c r="A48" s="81"/>
      <c r="B48" s="81"/>
      <c r="C48" s="81"/>
      <c r="D48" s="81"/>
      <c r="E48" s="81"/>
      <c r="F48" s="81"/>
      <c r="G48" s="81"/>
      <c r="H48" s="81"/>
      <c r="I48" s="81"/>
      <c r="J48" s="81"/>
    </row>
    <row r="49" spans="1:10" x14ac:dyDescent="0.25">
      <c r="A49" s="81"/>
      <c r="B49" s="81"/>
      <c r="C49" s="81"/>
      <c r="D49" s="81"/>
      <c r="E49" s="81"/>
      <c r="F49" s="81"/>
      <c r="G49" s="81"/>
      <c r="H49" s="81"/>
      <c r="I49" s="81"/>
      <c r="J49" s="81"/>
    </row>
    <row r="50" spans="1:10" x14ac:dyDescent="0.25">
      <c r="A50" s="81"/>
      <c r="B50" s="81"/>
      <c r="C50" s="81"/>
      <c r="D50" s="81"/>
      <c r="E50" s="81"/>
      <c r="F50" s="81"/>
      <c r="G50" s="81"/>
      <c r="H50" s="81"/>
      <c r="I50" s="81"/>
      <c r="J50" s="81"/>
    </row>
    <row r="51" spans="1:10" x14ac:dyDescent="0.25">
      <c r="A51" s="81"/>
      <c r="B51" s="81"/>
      <c r="C51" s="81"/>
      <c r="D51" s="81"/>
      <c r="E51" s="81"/>
      <c r="F51" s="81"/>
      <c r="G51" s="81"/>
      <c r="H51" s="81"/>
      <c r="I51" s="81"/>
      <c r="J51" s="81"/>
    </row>
    <row r="52" spans="1:10" x14ac:dyDescent="0.25">
      <c r="A52" s="81"/>
      <c r="B52" s="81"/>
      <c r="C52" s="81"/>
      <c r="D52" s="81"/>
      <c r="E52" s="81"/>
      <c r="F52" s="81"/>
      <c r="G52" s="81"/>
      <c r="H52" s="81"/>
      <c r="I52" s="81"/>
      <c r="J52" s="81"/>
    </row>
    <row r="53" spans="1:10" x14ac:dyDescent="0.25">
      <c r="A53" s="81"/>
      <c r="B53" s="81"/>
      <c r="C53" s="81"/>
      <c r="D53" s="81"/>
      <c r="E53" s="81"/>
      <c r="F53" s="81"/>
      <c r="G53" s="81"/>
      <c r="H53" s="81"/>
      <c r="I53" s="81"/>
      <c r="J53" s="81"/>
    </row>
    <row r="54" spans="1:10" x14ac:dyDescent="0.25">
      <c r="A54" s="81"/>
      <c r="B54" s="81"/>
      <c r="C54" s="81"/>
      <c r="D54" s="81"/>
      <c r="E54" s="81"/>
      <c r="F54" s="81"/>
      <c r="G54" s="81"/>
      <c r="H54" s="81"/>
      <c r="I54" s="81"/>
      <c r="J54" s="81"/>
    </row>
    <row r="55" spans="1:10" x14ac:dyDescent="0.25">
      <c r="A55" s="81"/>
      <c r="B55" s="81"/>
      <c r="C55" s="81"/>
      <c r="D55" s="81"/>
      <c r="E55" s="81"/>
      <c r="F55" s="81"/>
      <c r="G55" s="81"/>
      <c r="H55" s="81"/>
      <c r="I55" s="81"/>
      <c r="J55" s="81"/>
    </row>
    <row r="56" spans="1:10" x14ac:dyDescent="0.25">
      <c r="A56" s="81"/>
      <c r="B56" s="81"/>
      <c r="C56" s="81"/>
      <c r="D56" s="81"/>
      <c r="E56" s="81"/>
      <c r="F56" s="81"/>
      <c r="G56" s="81"/>
      <c r="H56" s="81"/>
      <c r="I56" s="81"/>
      <c r="J56" s="81"/>
    </row>
    <row r="57" spans="1:10" x14ac:dyDescent="0.25">
      <c r="A57" s="81"/>
      <c r="B57" s="81"/>
      <c r="C57" s="81"/>
      <c r="D57" s="81"/>
      <c r="E57" s="81"/>
      <c r="F57" s="81"/>
      <c r="G57" s="81"/>
      <c r="H57" s="81"/>
      <c r="I57" s="81"/>
      <c r="J57" s="81"/>
    </row>
    <row r="58" spans="1:10" x14ac:dyDescent="0.25">
      <c r="A58" s="81"/>
      <c r="B58" s="81"/>
      <c r="C58" s="81"/>
      <c r="D58" s="81"/>
      <c r="E58" s="81"/>
      <c r="F58" s="81"/>
      <c r="G58" s="81"/>
      <c r="H58" s="81"/>
      <c r="I58" s="81"/>
      <c r="J58" s="81"/>
    </row>
    <row r="59" spans="1:10" x14ac:dyDescent="0.25">
      <c r="A59" s="81"/>
      <c r="B59" s="81"/>
      <c r="C59" s="81"/>
      <c r="D59" s="81"/>
      <c r="E59" s="81"/>
      <c r="F59" s="81"/>
      <c r="G59" s="81"/>
      <c r="H59" s="81"/>
      <c r="I59" s="81"/>
      <c r="J59" s="81"/>
    </row>
    <row r="60" spans="1:10" x14ac:dyDescent="0.25">
      <c r="A60" s="81"/>
      <c r="B60" s="81"/>
      <c r="C60" s="81"/>
      <c r="D60" s="81"/>
      <c r="E60" s="81"/>
      <c r="F60" s="81"/>
      <c r="G60" s="81"/>
      <c r="H60" s="81"/>
      <c r="I60" s="81"/>
      <c r="J60" s="81"/>
    </row>
    <row r="61" spans="1:10" x14ac:dyDescent="0.25">
      <c r="A61" s="81"/>
      <c r="B61" s="81"/>
      <c r="C61" s="81"/>
      <c r="D61" s="81"/>
      <c r="E61" s="81"/>
      <c r="F61" s="81"/>
      <c r="G61" s="81"/>
      <c r="H61" s="81"/>
      <c r="I61" s="81"/>
      <c r="J61" s="81"/>
    </row>
    <row r="62" spans="1:10" x14ac:dyDescent="0.25">
      <c r="A62" s="81"/>
      <c r="B62" s="81"/>
      <c r="C62" s="81"/>
      <c r="D62" s="81"/>
      <c r="E62" s="81"/>
      <c r="F62" s="81"/>
      <c r="G62" s="81"/>
      <c r="H62" s="81"/>
      <c r="I62" s="81"/>
      <c r="J62" s="81"/>
    </row>
    <row r="63" spans="1:10" x14ac:dyDescent="0.25">
      <c r="A63" s="81"/>
      <c r="B63" s="81"/>
      <c r="C63" s="81"/>
      <c r="D63" s="81"/>
      <c r="E63" s="81"/>
      <c r="F63" s="81"/>
      <c r="G63" s="81"/>
      <c r="H63" s="81"/>
      <c r="I63" s="81"/>
      <c r="J63" s="81"/>
    </row>
    <row r="64" spans="1:10" x14ac:dyDescent="0.25">
      <c r="A64" s="81"/>
      <c r="B64" s="81"/>
      <c r="C64" s="81"/>
      <c r="D64" s="81"/>
      <c r="E64" s="81"/>
      <c r="F64" s="81"/>
      <c r="G64" s="81"/>
      <c r="H64" s="81"/>
      <c r="I64" s="81"/>
      <c r="J64" s="81"/>
    </row>
    <row r="65" spans="1:10" x14ac:dyDescent="0.25">
      <c r="A65" s="81"/>
      <c r="B65" s="81"/>
      <c r="C65" s="81"/>
      <c r="D65" s="81"/>
      <c r="E65" s="81"/>
      <c r="F65" s="81"/>
      <c r="G65" s="81"/>
      <c r="H65" s="81"/>
      <c r="I65" s="81"/>
      <c r="J65" s="81"/>
    </row>
  </sheetData>
  <mergeCells count="31">
    <mergeCell ref="A39:E39"/>
    <mergeCell ref="A41:E41"/>
    <mergeCell ref="A42:E42"/>
    <mergeCell ref="A43:E43"/>
    <mergeCell ref="A44:E44"/>
    <mergeCell ref="A40:E40"/>
    <mergeCell ref="A34:E34"/>
    <mergeCell ref="A35:E35"/>
    <mergeCell ref="A37:J37"/>
    <mergeCell ref="A23:E23"/>
    <mergeCell ref="A32:E32"/>
    <mergeCell ref="A5:J5"/>
    <mergeCell ref="A6:J6"/>
    <mergeCell ref="A8:J8"/>
    <mergeCell ref="A10:E10"/>
    <mergeCell ref="A12:E12"/>
    <mergeCell ref="A20:J20"/>
    <mergeCell ref="A11:E11"/>
    <mergeCell ref="A31:E31"/>
    <mergeCell ref="A33:E33"/>
    <mergeCell ref="A24:E24"/>
    <mergeCell ref="A25:E25"/>
    <mergeCell ref="A26:E26"/>
    <mergeCell ref="A27:E27"/>
    <mergeCell ref="A13:E13"/>
    <mergeCell ref="A14:E14"/>
    <mergeCell ref="A16:E16"/>
    <mergeCell ref="A17:E17"/>
    <mergeCell ref="A18:E18"/>
    <mergeCell ref="A22:E22"/>
    <mergeCell ref="A29:J29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rowBreaks count="1" manualBreakCount="1">
    <brk id="2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47FD3-6A1B-4E16-AB57-6672D49932F6}">
  <sheetPr>
    <pageSetUpPr fitToPage="1"/>
  </sheetPr>
  <dimension ref="A1:I24"/>
  <sheetViews>
    <sheetView workbookViewId="0">
      <selection activeCell="B20" sqref="B20"/>
    </sheetView>
  </sheetViews>
  <sheetFormatPr defaultRowHeight="15" x14ac:dyDescent="0.25"/>
  <cols>
    <col min="2" max="2" width="53.28515625" customWidth="1"/>
    <col min="3" max="3" width="17.42578125" customWidth="1"/>
    <col min="4" max="4" width="13.85546875" customWidth="1"/>
    <col min="5" max="5" width="13" customWidth="1"/>
    <col min="6" max="6" width="11" customWidth="1"/>
  </cols>
  <sheetData>
    <row r="1" spans="1:9" ht="14.25" customHeight="1" x14ac:dyDescent="0.25">
      <c r="A1" s="13"/>
      <c r="B1" s="13"/>
    </row>
    <row r="3" spans="1:9" ht="15" customHeight="1" x14ac:dyDescent="0.25">
      <c r="A3" s="20" t="s">
        <v>118</v>
      </c>
      <c r="B3" s="20"/>
      <c r="C3" s="20"/>
      <c r="D3" s="20"/>
      <c r="E3" s="20"/>
      <c r="F3" s="20"/>
      <c r="G3" s="10"/>
      <c r="H3" s="10"/>
      <c r="I3" s="10"/>
    </row>
    <row r="4" spans="1:9" x14ac:dyDescent="0.25">
      <c r="G4" s="10"/>
      <c r="H4" s="10"/>
      <c r="I4" s="10"/>
    </row>
    <row r="6" spans="1:9" x14ac:dyDescent="0.25">
      <c r="A6" s="11"/>
      <c r="C6" s="12"/>
      <c r="E6" s="12"/>
      <c r="F6" s="12"/>
      <c r="G6" s="12"/>
    </row>
    <row r="7" spans="1:9" ht="25.5" x14ac:dyDescent="0.25">
      <c r="A7" s="22" t="s">
        <v>51</v>
      </c>
      <c r="B7" s="22" t="s">
        <v>52</v>
      </c>
      <c r="C7" s="23" t="s">
        <v>90</v>
      </c>
      <c r="D7" s="23" t="s">
        <v>92</v>
      </c>
      <c r="E7" s="23" t="s">
        <v>93</v>
      </c>
      <c r="F7" s="23" t="s">
        <v>94</v>
      </c>
      <c r="G7" s="23" t="s">
        <v>95</v>
      </c>
    </row>
    <row r="8" spans="1:9" x14ac:dyDescent="0.25">
      <c r="A8" s="14"/>
      <c r="B8" s="14" t="s">
        <v>53</v>
      </c>
      <c r="C8" s="15">
        <f>+C9+C15</f>
        <v>252671.23000000004</v>
      </c>
      <c r="D8" s="15">
        <f>+D9+D15</f>
        <v>269081.52</v>
      </c>
      <c r="E8" s="15">
        <v>395746.55</v>
      </c>
      <c r="F8" s="15">
        <v>390246.55</v>
      </c>
      <c r="G8" s="15">
        <v>390246.55</v>
      </c>
    </row>
    <row r="9" spans="1:9" x14ac:dyDescent="0.25">
      <c r="A9" s="14" t="s">
        <v>54</v>
      </c>
      <c r="B9" s="14" t="s">
        <v>55</v>
      </c>
      <c r="C9" s="15">
        <f>+C10+C11+C12+C13+C14</f>
        <v>246997.97000000003</v>
      </c>
      <c r="D9" s="15">
        <f>+D10+D11+D12+D13+D14</f>
        <v>264002.43</v>
      </c>
      <c r="E9" s="15">
        <v>387337.46</v>
      </c>
      <c r="F9" s="15">
        <v>390246.55</v>
      </c>
      <c r="G9" s="15">
        <v>390246.55</v>
      </c>
    </row>
    <row r="10" spans="1:9" ht="20.25" customHeight="1" x14ac:dyDescent="0.25">
      <c r="A10" s="14" t="s">
        <v>56</v>
      </c>
      <c r="B10" s="14" t="s">
        <v>57</v>
      </c>
      <c r="C10" s="15">
        <v>20737.37</v>
      </c>
      <c r="D10" s="15">
        <v>27109.35</v>
      </c>
      <c r="E10" s="15">
        <v>87370</v>
      </c>
      <c r="F10" s="15">
        <v>87370</v>
      </c>
      <c r="G10" s="15">
        <v>87370</v>
      </c>
    </row>
    <row r="11" spans="1:9" x14ac:dyDescent="0.25">
      <c r="A11" s="14" t="s">
        <v>58</v>
      </c>
      <c r="B11" s="14" t="s">
        <v>59</v>
      </c>
      <c r="C11" s="15">
        <v>7.0000000000000007E-2</v>
      </c>
      <c r="D11" s="15">
        <v>0</v>
      </c>
      <c r="E11" s="15">
        <v>0</v>
      </c>
      <c r="F11" s="15">
        <v>0</v>
      </c>
      <c r="G11" s="15">
        <v>0</v>
      </c>
    </row>
    <row r="12" spans="1:9" x14ac:dyDescent="0.25">
      <c r="A12" s="14" t="s">
        <v>60</v>
      </c>
      <c r="B12" s="14" t="s">
        <v>61</v>
      </c>
      <c r="C12" s="15">
        <v>2708.54</v>
      </c>
      <c r="D12" s="15">
        <v>0</v>
      </c>
      <c r="E12" s="15">
        <v>3000</v>
      </c>
      <c r="F12" s="15">
        <v>3000</v>
      </c>
      <c r="G12" s="15">
        <v>3000</v>
      </c>
    </row>
    <row r="13" spans="1:9" x14ac:dyDescent="0.25">
      <c r="A13" s="14" t="s">
        <v>62</v>
      </c>
      <c r="B13" s="14" t="s">
        <v>63</v>
      </c>
      <c r="C13" s="15">
        <v>24973.82</v>
      </c>
      <c r="D13" s="15">
        <v>5243.93</v>
      </c>
      <c r="E13" s="15">
        <v>1000</v>
      </c>
      <c r="F13" s="15">
        <v>3909.09</v>
      </c>
      <c r="G13" s="15">
        <v>3909.09</v>
      </c>
    </row>
    <row r="14" spans="1:9" ht="22.5" x14ac:dyDescent="0.25">
      <c r="A14" s="14" t="s">
        <v>64</v>
      </c>
      <c r="B14" s="14" t="s">
        <v>65</v>
      </c>
      <c r="C14" s="15">
        <v>198578.17</v>
      </c>
      <c r="D14" s="15">
        <v>231649.15</v>
      </c>
      <c r="E14" s="15">
        <v>295967.46000000002</v>
      </c>
      <c r="F14" s="15">
        <v>295967.46000000002</v>
      </c>
      <c r="G14" s="15">
        <v>295967.46000000002</v>
      </c>
    </row>
    <row r="15" spans="1:9" x14ac:dyDescent="0.25">
      <c r="A15" s="14" t="s">
        <v>66</v>
      </c>
      <c r="B15" s="14" t="s">
        <v>67</v>
      </c>
      <c r="C15" s="15">
        <f>+C16</f>
        <v>5673.26</v>
      </c>
      <c r="D15" s="15">
        <v>5079.09</v>
      </c>
      <c r="E15" s="15">
        <v>8409.09</v>
      </c>
      <c r="F15" s="15">
        <v>0</v>
      </c>
      <c r="G15" s="15">
        <v>0</v>
      </c>
    </row>
    <row r="16" spans="1:9" x14ac:dyDescent="0.25">
      <c r="A16" s="14" t="s">
        <v>68</v>
      </c>
      <c r="B16" s="14" t="s">
        <v>69</v>
      </c>
      <c r="C16" s="15">
        <v>5673.26</v>
      </c>
      <c r="D16" s="15">
        <v>5079.09</v>
      </c>
      <c r="E16" s="15">
        <v>8409.09</v>
      </c>
      <c r="F16" s="15">
        <v>0</v>
      </c>
      <c r="G16" s="15">
        <v>0</v>
      </c>
    </row>
    <row r="17" spans="1:7" x14ac:dyDescent="0.25">
      <c r="A17" s="14"/>
      <c r="B17" s="14" t="s">
        <v>70</v>
      </c>
      <c r="C17" s="15">
        <f>+C18+C22</f>
        <v>241752.19</v>
      </c>
      <c r="D17" s="15">
        <v>269081.52</v>
      </c>
      <c r="E17" s="15">
        <v>395746.55</v>
      </c>
      <c r="F17" s="15">
        <v>390246.55</v>
      </c>
      <c r="G17" s="15">
        <v>390246.55</v>
      </c>
    </row>
    <row r="18" spans="1:7" x14ac:dyDescent="0.25">
      <c r="A18" s="14" t="s">
        <v>71</v>
      </c>
      <c r="B18" s="14" t="s">
        <v>72</v>
      </c>
      <c r="C18" s="15">
        <f>+C19+C20+C21</f>
        <v>157605.76999999999</v>
      </c>
      <c r="D18" s="15">
        <v>186581.52</v>
      </c>
      <c r="E18" s="15">
        <v>271461.55</v>
      </c>
      <c r="F18" s="15">
        <v>268961.55</v>
      </c>
      <c r="G18" s="15">
        <v>268961.55</v>
      </c>
    </row>
    <row r="19" spans="1:7" x14ac:dyDescent="0.25">
      <c r="A19" s="14" t="s">
        <v>73</v>
      </c>
      <c r="B19" s="14" t="s">
        <v>74</v>
      </c>
      <c r="C19" s="15">
        <v>60825.95</v>
      </c>
      <c r="D19" s="15">
        <v>79209.64</v>
      </c>
      <c r="E19" s="15">
        <v>132569.42000000001</v>
      </c>
      <c r="F19" s="15">
        <v>132569.42000000001</v>
      </c>
      <c r="G19" s="15">
        <v>132569.42000000001</v>
      </c>
    </row>
    <row r="20" spans="1:7" x14ac:dyDescent="0.25">
      <c r="A20" s="14" t="s">
        <v>75</v>
      </c>
      <c r="B20" s="14" t="s">
        <v>76</v>
      </c>
      <c r="C20" s="15">
        <v>96302.96</v>
      </c>
      <c r="D20" s="15">
        <v>106880.07</v>
      </c>
      <c r="E20" s="15">
        <v>138400.32000000001</v>
      </c>
      <c r="F20" s="15">
        <v>135900.32</v>
      </c>
      <c r="G20" s="15">
        <v>135900.32</v>
      </c>
    </row>
    <row r="21" spans="1:7" x14ac:dyDescent="0.25">
      <c r="A21" s="14" t="s">
        <v>77</v>
      </c>
      <c r="B21" s="14" t="s">
        <v>78</v>
      </c>
      <c r="C21" s="15">
        <v>476.86</v>
      </c>
      <c r="D21" s="15">
        <v>491.81</v>
      </c>
      <c r="E21" s="15">
        <v>491.81</v>
      </c>
      <c r="F21" s="15">
        <v>491.81</v>
      </c>
      <c r="G21" s="15">
        <v>491.81</v>
      </c>
    </row>
    <row r="22" spans="1:7" x14ac:dyDescent="0.25">
      <c r="A22" s="14" t="s">
        <v>79</v>
      </c>
      <c r="B22" s="14" t="s">
        <v>80</v>
      </c>
      <c r="C22" s="15">
        <f>+C23+C24</f>
        <v>84146.42</v>
      </c>
      <c r="D22" s="15">
        <v>82500</v>
      </c>
      <c r="E22" s="15">
        <v>124285</v>
      </c>
      <c r="F22" s="15">
        <v>121285</v>
      </c>
      <c r="G22" s="15">
        <v>121285</v>
      </c>
    </row>
    <row r="23" spans="1:7" x14ac:dyDescent="0.25">
      <c r="A23" s="14" t="s">
        <v>81</v>
      </c>
      <c r="B23" s="14" t="s">
        <v>82</v>
      </c>
      <c r="C23" s="15">
        <v>53193.29</v>
      </c>
      <c r="D23" s="15">
        <v>71215</v>
      </c>
      <c r="E23" s="15">
        <v>113000</v>
      </c>
      <c r="F23" s="15">
        <v>110000</v>
      </c>
      <c r="G23" s="15">
        <v>110000</v>
      </c>
    </row>
    <row r="24" spans="1:7" x14ac:dyDescent="0.25">
      <c r="A24" s="14" t="s">
        <v>83</v>
      </c>
      <c r="B24" s="14" t="s">
        <v>84</v>
      </c>
      <c r="C24" s="15">
        <v>30953.13</v>
      </c>
      <c r="D24" s="15">
        <v>11285</v>
      </c>
      <c r="E24" s="15">
        <v>11285</v>
      </c>
      <c r="F24" s="15">
        <v>11285</v>
      </c>
      <c r="G24" s="15">
        <v>11285</v>
      </c>
    </row>
  </sheetData>
  <mergeCells count="4">
    <mergeCell ref="A1:B1"/>
    <mergeCell ref="A3:F3"/>
    <mergeCell ref="G3:G4"/>
    <mergeCell ref="H3:I4"/>
  </mergeCells>
  <pageMargins left="0.7" right="0.7" top="0.75" bottom="0.75" header="0.3" footer="0.3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B6E7F-F089-4068-BCBA-D30098A32EE1}">
  <sheetPr>
    <pageSetUpPr fitToPage="1"/>
  </sheetPr>
  <dimension ref="A2:K32"/>
  <sheetViews>
    <sheetView workbookViewId="0">
      <selection activeCell="C32" sqref="C32"/>
    </sheetView>
  </sheetViews>
  <sheetFormatPr defaultRowHeight="15" x14ac:dyDescent="0.25"/>
  <cols>
    <col min="2" max="2" width="42.7109375" customWidth="1"/>
    <col min="3" max="3" width="14.85546875" customWidth="1"/>
    <col min="4" max="4" width="13.7109375" customWidth="1"/>
  </cols>
  <sheetData>
    <row r="2" spans="1:11" x14ac:dyDescent="0.25">
      <c r="B2" s="20" t="s">
        <v>119</v>
      </c>
      <c r="C2" s="20"/>
      <c r="D2" s="20"/>
      <c r="K2" s="21"/>
    </row>
    <row r="5" spans="1:11" ht="10.5" customHeight="1" x14ac:dyDescent="0.25"/>
    <row r="6" spans="1:11" ht="30" x14ac:dyDescent="0.25">
      <c r="A6" s="16" t="s">
        <v>51</v>
      </c>
      <c r="B6" s="16" t="s">
        <v>52</v>
      </c>
      <c r="C6" s="17" t="s">
        <v>90</v>
      </c>
      <c r="D6" s="17" t="s">
        <v>92</v>
      </c>
      <c r="E6" s="17" t="s">
        <v>113</v>
      </c>
      <c r="F6" s="17" t="s">
        <v>94</v>
      </c>
      <c r="G6" s="17" t="s">
        <v>95</v>
      </c>
    </row>
    <row r="7" spans="1:11" x14ac:dyDescent="0.25">
      <c r="A7" s="14"/>
      <c r="B7" s="14" t="s">
        <v>53</v>
      </c>
      <c r="C7" s="15">
        <f>+C8+C10+C14+C18</f>
        <v>246997.97</v>
      </c>
      <c r="D7" s="15">
        <f>+D8+D10+D14</f>
        <v>264002.43</v>
      </c>
      <c r="E7" s="15">
        <v>395746.55</v>
      </c>
      <c r="F7" s="15">
        <v>390246.55</v>
      </c>
      <c r="G7" s="15">
        <v>390246.55</v>
      </c>
    </row>
    <row r="8" spans="1:11" x14ac:dyDescent="0.25">
      <c r="A8" s="14" t="s">
        <v>96</v>
      </c>
      <c r="B8" s="14" t="s">
        <v>30</v>
      </c>
      <c r="C8" s="15">
        <f>+C9</f>
        <v>198578.17</v>
      </c>
      <c r="D8" s="15">
        <f>+D9</f>
        <v>231649.15</v>
      </c>
      <c r="E8" s="15">
        <v>295967.46000000002</v>
      </c>
      <c r="F8" s="15">
        <v>295967.46000000002</v>
      </c>
      <c r="G8" s="15">
        <v>295967.46000000002</v>
      </c>
    </row>
    <row r="9" spans="1:11" x14ac:dyDescent="0.25">
      <c r="A9" s="14" t="s">
        <v>97</v>
      </c>
      <c r="B9" s="14" t="s">
        <v>98</v>
      </c>
      <c r="C9" s="15">
        <v>198578.17</v>
      </c>
      <c r="D9" s="15">
        <v>231649.15</v>
      </c>
      <c r="E9" s="15">
        <v>295967.46000000002</v>
      </c>
      <c r="F9" s="15">
        <v>295967.46000000002</v>
      </c>
      <c r="G9" s="15">
        <v>295967.46000000002</v>
      </c>
    </row>
    <row r="10" spans="1:11" x14ac:dyDescent="0.25">
      <c r="A10" s="14" t="s">
        <v>99</v>
      </c>
      <c r="B10" s="14" t="s">
        <v>31</v>
      </c>
      <c r="C10" s="15">
        <f>+C11</f>
        <v>4234.18</v>
      </c>
      <c r="D10" s="15">
        <f>+D11</f>
        <v>5243.93</v>
      </c>
      <c r="E10" s="15">
        <v>9409.09</v>
      </c>
      <c r="F10" s="15">
        <v>3909.09</v>
      </c>
      <c r="G10" s="15">
        <v>3909.09</v>
      </c>
    </row>
    <row r="11" spans="1:11" x14ac:dyDescent="0.25">
      <c r="A11" s="14" t="s">
        <v>100</v>
      </c>
      <c r="B11" s="14" t="s">
        <v>101</v>
      </c>
      <c r="C11" s="15">
        <v>4234.18</v>
      </c>
      <c r="D11" s="15">
        <v>5243.93</v>
      </c>
      <c r="E11" s="15">
        <v>9409.09</v>
      </c>
      <c r="F11" s="15">
        <v>3909.09</v>
      </c>
      <c r="G11" s="15">
        <v>3909.09</v>
      </c>
    </row>
    <row r="12" spans="1:11" x14ac:dyDescent="0.25">
      <c r="A12" s="14" t="s">
        <v>102</v>
      </c>
      <c r="B12" s="14" t="s">
        <v>44</v>
      </c>
      <c r="C12" s="15">
        <v>0</v>
      </c>
      <c r="D12" s="15">
        <v>0</v>
      </c>
      <c r="E12" s="15">
        <v>3000</v>
      </c>
      <c r="F12" s="15">
        <v>3000</v>
      </c>
      <c r="G12" s="15">
        <v>3000</v>
      </c>
    </row>
    <row r="13" spans="1:11" x14ac:dyDescent="0.25">
      <c r="A13" s="14" t="s">
        <v>103</v>
      </c>
      <c r="B13" s="14" t="s">
        <v>104</v>
      </c>
      <c r="C13" s="15">
        <v>0</v>
      </c>
      <c r="D13" s="15">
        <v>0</v>
      </c>
      <c r="E13" s="15">
        <v>3000</v>
      </c>
      <c r="F13" s="15">
        <v>3000</v>
      </c>
      <c r="G13" s="15">
        <v>3000</v>
      </c>
    </row>
    <row r="14" spans="1:11" x14ac:dyDescent="0.25">
      <c r="A14" s="14" t="s">
        <v>105</v>
      </c>
      <c r="B14" s="14" t="s">
        <v>106</v>
      </c>
      <c r="C14" s="15">
        <f>+C15+C16+C17</f>
        <v>24077.37</v>
      </c>
      <c r="D14" s="15">
        <f>+D15+D16+D17</f>
        <v>27109.35</v>
      </c>
      <c r="E14" s="15">
        <v>87370</v>
      </c>
      <c r="F14" s="15">
        <v>87370</v>
      </c>
      <c r="G14" s="15">
        <v>87370</v>
      </c>
    </row>
    <row r="15" spans="1:11" x14ac:dyDescent="0.25">
      <c r="A15" s="14" t="s">
        <v>107</v>
      </c>
      <c r="B15" s="14" t="s">
        <v>108</v>
      </c>
      <c r="C15" s="15">
        <v>7963.37</v>
      </c>
      <c r="D15" s="15">
        <v>8000</v>
      </c>
      <c r="E15" s="15">
        <v>46000</v>
      </c>
      <c r="F15" s="15">
        <v>46000</v>
      </c>
      <c r="G15" s="15">
        <v>46000</v>
      </c>
    </row>
    <row r="16" spans="1:11" x14ac:dyDescent="0.25">
      <c r="A16" s="14" t="s">
        <v>109</v>
      </c>
      <c r="B16" s="14" t="s">
        <v>110</v>
      </c>
      <c r="C16" s="15">
        <v>12774</v>
      </c>
      <c r="D16" s="15">
        <v>15769.35</v>
      </c>
      <c r="E16" s="15">
        <v>36530</v>
      </c>
      <c r="F16" s="15">
        <v>36530</v>
      </c>
      <c r="G16" s="15">
        <v>36530</v>
      </c>
    </row>
    <row r="17" spans="1:7" x14ac:dyDescent="0.25">
      <c r="A17" s="14" t="s">
        <v>111</v>
      </c>
      <c r="B17" s="14" t="s">
        <v>112</v>
      </c>
      <c r="C17" s="15">
        <v>3340</v>
      </c>
      <c r="D17" s="15">
        <v>3340</v>
      </c>
      <c r="E17" s="15">
        <v>4840</v>
      </c>
      <c r="F17" s="15">
        <v>4840</v>
      </c>
      <c r="G17" s="15">
        <v>4840</v>
      </c>
    </row>
    <row r="18" spans="1:7" x14ac:dyDescent="0.25">
      <c r="A18" s="14" t="s">
        <v>114</v>
      </c>
      <c r="B18" s="14" t="s">
        <v>115</v>
      </c>
      <c r="C18" s="15">
        <v>20108.25</v>
      </c>
      <c r="D18" s="15"/>
      <c r="E18" s="15"/>
      <c r="F18" s="15"/>
      <c r="G18" s="15"/>
    </row>
    <row r="19" spans="1:7" x14ac:dyDescent="0.25">
      <c r="A19" s="14" t="s">
        <v>116</v>
      </c>
      <c r="B19" s="14" t="s">
        <v>155</v>
      </c>
      <c r="C19" s="15">
        <v>20108.25</v>
      </c>
      <c r="D19" s="15"/>
      <c r="E19" s="15"/>
      <c r="F19" s="15"/>
      <c r="G19" s="15"/>
    </row>
    <row r="20" spans="1:7" x14ac:dyDescent="0.25">
      <c r="A20" s="14"/>
      <c r="B20" s="14" t="s">
        <v>70</v>
      </c>
      <c r="C20" s="15">
        <f>+C21+C23+C27+C31</f>
        <v>241752.19</v>
      </c>
      <c r="D20" s="15">
        <f>+D21</f>
        <v>231649.15</v>
      </c>
      <c r="E20" s="15">
        <v>395746.55</v>
      </c>
      <c r="F20" s="15">
        <v>390246.55</v>
      </c>
      <c r="G20" s="15">
        <v>390246.55</v>
      </c>
    </row>
    <row r="21" spans="1:7" x14ac:dyDescent="0.25">
      <c r="A21" s="14" t="s">
        <v>96</v>
      </c>
      <c r="B21" s="14" t="s">
        <v>30</v>
      </c>
      <c r="C21" s="15">
        <f>+C22</f>
        <v>197626.72</v>
      </c>
      <c r="D21" s="15">
        <v>231649.15</v>
      </c>
      <c r="E21" s="15">
        <v>295967.46000000002</v>
      </c>
      <c r="F21" s="15">
        <v>295967.46000000002</v>
      </c>
      <c r="G21" s="15">
        <v>295967.46000000002</v>
      </c>
    </row>
    <row r="22" spans="1:7" x14ac:dyDescent="0.25">
      <c r="A22" s="14" t="s">
        <v>97</v>
      </c>
      <c r="B22" s="14" t="s">
        <v>98</v>
      </c>
      <c r="C22" s="15">
        <v>197626.72</v>
      </c>
      <c r="D22" s="15">
        <v>231649.15</v>
      </c>
      <c r="E22" s="15">
        <v>295967.46000000002</v>
      </c>
      <c r="F22" s="15">
        <v>295967.46000000002</v>
      </c>
      <c r="G22" s="15">
        <v>295967.46000000002</v>
      </c>
    </row>
    <row r="23" spans="1:7" x14ac:dyDescent="0.25">
      <c r="A23" s="14" t="s">
        <v>99</v>
      </c>
      <c r="B23" s="14" t="s">
        <v>31</v>
      </c>
      <c r="C23" s="15">
        <f>+C24</f>
        <v>609.85</v>
      </c>
      <c r="D23" s="15">
        <v>9653.02</v>
      </c>
      <c r="E23" s="15">
        <v>9409.09</v>
      </c>
      <c r="F23" s="15">
        <v>3909.09</v>
      </c>
      <c r="G23" s="15">
        <v>3909.09</v>
      </c>
    </row>
    <row r="24" spans="1:7" x14ac:dyDescent="0.25">
      <c r="A24" s="14" t="s">
        <v>100</v>
      </c>
      <c r="B24" s="14" t="s">
        <v>101</v>
      </c>
      <c r="C24" s="15">
        <v>609.85</v>
      </c>
      <c r="D24" s="15">
        <v>9653.02</v>
      </c>
      <c r="E24" s="15">
        <v>9409.09</v>
      </c>
      <c r="F24" s="15">
        <v>3909.09</v>
      </c>
      <c r="G24" s="15">
        <v>3909.09</v>
      </c>
    </row>
    <row r="25" spans="1:7" x14ac:dyDescent="0.25">
      <c r="A25" s="14" t="s">
        <v>102</v>
      </c>
      <c r="B25" s="14" t="s">
        <v>44</v>
      </c>
      <c r="C25" s="15">
        <v>0</v>
      </c>
      <c r="D25" s="15">
        <v>0</v>
      </c>
      <c r="E25" s="15">
        <v>3000</v>
      </c>
      <c r="F25" s="15">
        <v>3000</v>
      </c>
      <c r="G25" s="15">
        <v>3000</v>
      </c>
    </row>
    <row r="26" spans="1:7" x14ac:dyDescent="0.25">
      <c r="A26" s="14" t="s">
        <v>103</v>
      </c>
      <c r="B26" s="14" t="s">
        <v>104</v>
      </c>
      <c r="C26" s="15">
        <v>0</v>
      </c>
      <c r="D26" s="15">
        <v>0</v>
      </c>
      <c r="E26" s="15">
        <v>3000</v>
      </c>
      <c r="F26" s="15">
        <v>3000</v>
      </c>
      <c r="G26" s="15">
        <v>3000</v>
      </c>
    </row>
    <row r="27" spans="1:7" x14ac:dyDescent="0.25">
      <c r="A27" s="14" t="s">
        <v>105</v>
      </c>
      <c r="B27" s="14" t="s">
        <v>106</v>
      </c>
      <c r="C27" s="15">
        <f>+C28+C29+C30</f>
        <v>23407.37</v>
      </c>
      <c r="D27" s="15">
        <v>27779.35</v>
      </c>
      <c r="E27" s="15">
        <v>87370</v>
      </c>
      <c r="F27" s="15">
        <v>87370</v>
      </c>
      <c r="G27" s="15">
        <v>87370</v>
      </c>
    </row>
    <row r="28" spans="1:7" x14ac:dyDescent="0.25">
      <c r="A28" s="14" t="s">
        <v>107</v>
      </c>
      <c r="B28" s="14" t="s">
        <v>108</v>
      </c>
      <c r="C28" s="15">
        <v>7963.37</v>
      </c>
      <c r="D28" s="15">
        <v>8000</v>
      </c>
      <c r="E28" s="15">
        <v>46000</v>
      </c>
      <c r="F28" s="15">
        <v>46000</v>
      </c>
      <c r="G28" s="15">
        <v>46000</v>
      </c>
    </row>
    <row r="29" spans="1:7" x14ac:dyDescent="0.25">
      <c r="A29" s="14" t="s">
        <v>109</v>
      </c>
      <c r="B29" s="14" t="s">
        <v>110</v>
      </c>
      <c r="C29" s="15">
        <v>12774</v>
      </c>
      <c r="D29" s="15">
        <v>15769.35</v>
      </c>
      <c r="E29" s="15">
        <v>36530</v>
      </c>
      <c r="F29" s="15">
        <v>36530</v>
      </c>
      <c r="G29" s="15">
        <v>36530</v>
      </c>
    </row>
    <row r="30" spans="1:7" x14ac:dyDescent="0.25">
      <c r="A30" s="14" t="s">
        <v>111</v>
      </c>
      <c r="B30" s="14" t="s">
        <v>112</v>
      </c>
      <c r="C30" s="15">
        <v>2670</v>
      </c>
      <c r="D30" s="15">
        <v>4010</v>
      </c>
      <c r="E30" s="15">
        <v>4840</v>
      </c>
      <c r="F30" s="15">
        <v>4840</v>
      </c>
      <c r="G30" s="15">
        <v>4840</v>
      </c>
    </row>
    <row r="31" spans="1:7" x14ac:dyDescent="0.25">
      <c r="A31" s="14" t="s">
        <v>114</v>
      </c>
      <c r="B31" s="14" t="s">
        <v>115</v>
      </c>
      <c r="C31" s="15">
        <v>20108.25</v>
      </c>
      <c r="D31" s="15">
        <v>0</v>
      </c>
      <c r="E31" s="15">
        <v>0</v>
      </c>
      <c r="F31" s="15">
        <v>0</v>
      </c>
      <c r="G31" s="15">
        <v>0</v>
      </c>
    </row>
    <row r="32" spans="1:7" x14ac:dyDescent="0.25">
      <c r="A32" s="14" t="s">
        <v>116</v>
      </c>
      <c r="B32" s="14" t="s">
        <v>117</v>
      </c>
      <c r="C32" s="15">
        <v>20108.25</v>
      </c>
      <c r="D32" s="15">
        <v>0</v>
      </c>
      <c r="E32" s="15">
        <v>0</v>
      </c>
      <c r="F32" s="15">
        <v>0</v>
      </c>
      <c r="G32" s="15">
        <v>0</v>
      </c>
    </row>
  </sheetData>
  <mergeCells count="1">
    <mergeCell ref="B2:D2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22A84-12B5-4798-B11E-43D42E2C4BBD}">
  <sheetPr>
    <pageSetUpPr fitToPage="1"/>
  </sheetPr>
  <dimension ref="A4:G10"/>
  <sheetViews>
    <sheetView workbookViewId="0">
      <selection activeCell="D18" sqref="D18"/>
    </sheetView>
  </sheetViews>
  <sheetFormatPr defaultRowHeight="15" x14ac:dyDescent="0.25"/>
  <cols>
    <col min="1" max="1" width="11.5703125" customWidth="1"/>
    <col min="2" max="2" width="43.5703125" customWidth="1"/>
    <col min="3" max="3" width="16.28515625" customWidth="1"/>
    <col min="4" max="4" width="19" customWidth="1"/>
    <col min="5" max="5" width="12.42578125" customWidth="1"/>
  </cols>
  <sheetData>
    <row r="4" spans="1:7" x14ac:dyDescent="0.25">
      <c r="B4" s="20" t="s">
        <v>32</v>
      </c>
      <c r="C4" s="20"/>
      <c r="D4" s="20"/>
    </row>
    <row r="7" spans="1:7" ht="25.5" customHeight="1" x14ac:dyDescent="0.25">
      <c r="A7" s="16" t="s">
        <v>51</v>
      </c>
      <c r="B7" s="16" t="s">
        <v>52</v>
      </c>
      <c r="C7" s="17" t="s">
        <v>90</v>
      </c>
      <c r="D7" s="17" t="s">
        <v>92</v>
      </c>
      <c r="E7" s="17" t="s">
        <v>93</v>
      </c>
      <c r="F7" s="17" t="s">
        <v>125</v>
      </c>
      <c r="G7" s="17" t="s">
        <v>95</v>
      </c>
    </row>
    <row r="8" spans="1:7" x14ac:dyDescent="0.25">
      <c r="A8" s="82"/>
      <c r="B8" s="82" t="s">
        <v>70</v>
      </c>
      <c r="C8" s="83">
        <f>+C9</f>
        <v>241752.19</v>
      </c>
      <c r="D8" s="83">
        <v>269081.52</v>
      </c>
      <c r="E8" s="83">
        <v>395746.55</v>
      </c>
      <c r="F8" s="83">
        <v>390246.55</v>
      </c>
      <c r="G8" s="83">
        <v>390246.55</v>
      </c>
    </row>
    <row r="9" spans="1:7" ht="22.5" x14ac:dyDescent="0.25">
      <c r="A9" s="82" t="s">
        <v>121</v>
      </c>
      <c r="B9" s="82" t="s">
        <v>122</v>
      </c>
      <c r="C9" s="83">
        <f>+C10</f>
        <v>241752.19</v>
      </c>
      <c r="D9" s="83">
        <v>269081.52</v>
      </c>
      <c r="E9" s="83">
        <v>395746.55</v>
      </c>
      <c r="F9" s="83">
        <v>390246.55</v>
      </c>
      <c r="G9" s="83">
        <v>390246.55</v>
      </c>
    </row>
    <row r="10" spans="1:7" ht="22.5" x14ac:dyDescent="0.25">
      <c r="A10" s="82" t="s">
        <v>123</v>
      </c>
      <c r="B10" s="82" t="s">
        <v>124</v>
      </c>
      <c r="C10" s="83">
        <v>241752.19</v>
      </c>
      <c r="D10" s="83">
        <v>269081.52</v>
      </c>
      <c r="E10" s="83">
        <f>+E9</f>
        <v>395746.55</v>
      </c>
      <c r="F10" s="83">
        <f>+F9</f>
        <v>390246.55</v>
      </c>
      <c r="G10" s="83">
        <f>+G9</f>
        <v>390246.55</v>
      </c>
    </row>
  </sheetData>
  <mergeCells count="1">
    <mergeCell ref="B4:D4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2"/>
  <sheetViews>
    <sheetView workbookViewId="0">
      <selection activeCell="I20" sqref="I20"/>
    </sheetView>
  </sheetViews>
  <sheetFormatPr defaultColWidth="8.85546875" defaultRowHeight="15" x14ac:dyDescent="0.25"/>
  <cols>
    <col min="1" max="1" width="7.85546875" style="4" bestFit="1" customWidth="1"/>
    <col min="2" max="2" width="44.7109375" style="4" customWidth="1"/>
    <col min="3" max="4" width="19.5703125" style="4" customWidth="1"/>
    <col min="5" max="8" width="19.42578125" style="4" customWidth="1"/>
    <col min="9" max="10" width="25.28515625" style="4" customWidth="1"/>
    <col min="11" max="16384" width="8.85546875" style="4"/>
  </cols>
  <sheetData>
    <row r="1" spans="1:10" ht="18.75" x14ac:dyDescent="0.25">
      <c r="A1" s="84"/>
      <c r="B1" s="85"/>
      <c r="C1" s="85"/>
      <c r="D1" s="85"/>
      <c r="E1" s="85"/>
      <c r="F1" s="85"/>
      <c r="G1" s="85"/>
      <c r="H1" s="3"/>
      <c r="I1" s="3"/>
      <c r="J1" s="3"/>
    </row>
    <row r="2" spans="1:10" ht="15.6" customHeight="1" x14ac:dyDescent="0.25">
      <c r="A2" s="86" t="s">
        <v>33</v>
      </c>
      <c r="B2" s="86"/>
      <c r="C2" s="86"/>
      <c r="D2" s="86"/>
      <c r="E2" s="86"/>
      <c r="F2" s="86"/>
      <c r="G2" s="86"/>
      <c r="H2" s="9"/>
      <c r="I2" s="6"/>
      <c r="J2" s="6"/>
    </row>
    <row r="3" spans="1:10" ht="18.75" x14ac:dyDescent="0.25">
      <c r="A3" s="85"/>
      <c r="B3" s="85"/>
      <c r="C3" s="85"/>
      <c r="D3" s="85"/>
      <c r="E3" s="85"/>
      <c r="F3" s="85"/>
      <c r="G3" s="85"/>
      <c r="H3" s="3"/>
      <c r="I3" s="5"/>
      <c r="J3" s="5"/>
    </row>
    <row r="4" spans="1:10" ht="15.6" customHeight="1" x14ac:dyDescent="0.25">
      <c r="A4" s="86" t="s">
        <v>34</v>
      </c>
      <c r="B4" s="86"/>
      <c r="C4" s="86"/>
      <c r="D4" s="86"/>
      <c r="E4" s="86"/>
      <c r="F4" s="86"/>
      <c r="G4" s="86"/>
      <c r="H4" s="9"/>
      <c r="I4" s="7"/>
      <c r="J4" s="7"/>
    </row>
    <row r="5" spans="1:10" ht="18.75" x14ac:dyDescent="0.25">
      <c r="A5" s="85"/>
      <c r="B5" s="85"/>
      <c r="C5" s="85"/>
      <c r="D5" s="85"/>
      <c r="E5" s="85"/>
      <c r="F5" s="85"/>
      <c r="G5" s="85"/>
      <c r="H5" s="3"/>
      <c r="I5" s="5"/>
      <c r="J5" s="5"/>
    </row>
    <row r="6" spans="1:10" ht="30" x14ac:dyDescent="0.25">
      <c r="A6" s="106" t="s">
        <v>29</v>
      </c>
      <c r="B6" s="107" t="s">
        <v>22</v>
      </c>
      <c r="C6" s="108" t="s">
        <v>13</v>
      </c>
      <c r="D6" s="108" t="s">
        <v>23</v>
      </c>
      <c r="E6" s="106" t="s">
        <v>24</v>
      </c>
      <c r="F6" s="106" t="s">
        <v>25</v>
      </c>
      <c r="G6" s="106" t="s">
        <v>26</v>
      </c>
    </row>
    <row r="7" spans="1:10" s="8" customFormat="1" x14ac:dyDescent="0.2">
      <c r="A7" s="108">
        <v>1</v>
      </c>
      <c r="B7" s="108">
        <v>2</v>
      </c>
      <c r="C7" s="108">
        <v>3</v>
      </c>
      <c r="D7" s="108">
        <v>4</v>
      </c>
      <c r="E7" s="108">
        <v>5</v>
      </c>
      <c r="F7" s="108">
        <v>6</v>
      </c>
      <c r="G7" s="108">
        <v>7</v>
      </c>
    </row>
    <row r="8" spans="1:10" x14ac:dyDescent="0.25">
      <c r="A8" s="87">
        <v>8</v>
      </c>
      <c r="B8" s="87" t="s">
        <v>35</v>
      </c>
      <c r="C8" s="87"/>
      <c r="D8" s="87"/>
      <c r="E8" s="88"/>
      <c r="F8" s="88"/>
      <c r="G8" s="88"/>
    </row>
    <row r="9" spans="1:10" x14ac:dyDescent="0.25">
      <c r="A9" s="89">
        <v>84</v>
      </c>
      <c r="B9" s="90" t="s">
        <v>36</v>
      </c>
      <c r="C9" s="87"/>
      <c r="D9" s="87"/>
      <c r="E9" s="88"/>
      <c r="F9" s="88"/>
      <c r="G9" s="88"/>
    </row>
    <row r="10" spans="1:10" x14ac:dyDescent="0.25">
      <c r="A10" s="89"/>
      <c r="B10" s="91"/>
      <c r="C10" s="90"/>
      <c r="D10" s="90"/>
      <c r="E10" s="88"/>
      <c r="F10" s="88"/>
      <c r="G10" s="88"/>
    </row>
    <row r="11" spans="1:10" x14ac:dyDescent="0.25">
      <c r="A11" s="87">
        <v>5</v>
      </c>
      <c r="B11" s="92" t="s">
        <v>37</v>
      </c>
      <c r="C11" s="90"/>
      <c r="D11" s="90"/>
      <c r="E11" s="88"/>
      <c r="F11" s="88"/>
      <c r="G11" s="88"/>
    </row>
    <row r="12" spans="1:10" x14ac:dyDescent="0.25">
      <c r="A12" s="89">
        <v>54</v>
      </c>
      <c r="B12" s="93" t="s">
        <v>38</v>
      </c>
      <c r="C12" s="90"/>
      <c r="D12" s="90"/>
      <c r="E12" s="88"/>
      <c r="F12" s="88"/>
      <c r="G12" s="88"/>
    </row>
    <row r="13" spans="1:10" x14ac:dyDescent="0.25">
      <c r="A13" s="89"/>
      <c r="B13" s="92"/>
      <c r="C13" s="90"/>
      <c r="D13" s="90"/>
      <c r="E13" s="88"/>
      <c r="F13" s="88"/>
      <c r="G13" s="88"/>
    </row>
    <row r="14" spans="1:10" x14ac:dyDescent="0.25">
      <c r="A14" s="94"/>
      <c r="B14" s="94"/>
      <c r="C14" s="94"/>
      <c r="D14" s="94"/>
      <c r="E14" s="94"/>
      <c r="F14" s="94"/>
      <c r="G14" s="94"/>
    </row>
    <row r="15" spans="1:10" x14ac:dyDescent="0.25">
      <c r="A15" s="94"/>
      <c r="B15" s="94"/>
      <c r="C15" s="94"/>
      <c r="D15" s="94"/>
      <c r="E15" s="94"/>
      <c r="F15" s="94"/>
      <c r="G15" s="94"/>
    </row>
    <row r="16" spans="1:10" x14ac:dyDescent="0.25">
      <c r="A16" s="94"/>
      <c r="B16" s="86" t="s">
        <v>39</v>
      </c>
      <c r="C16" s="86"/>
      <c r="D16" s="86"/>
      <c r="E16" s="86"/>
      <c r="F16" s="86"/>
      <c r="G16" s="86"/>
    </row>
    <row r="17" spans="1:7" x14ac:dyDescent="0.25">
      <c r="A17" s="94"/>
      <c r="B17" s="85"/>
      <c r="C17" s="85"/>
      <c r="D17" s="85"/>
      <c r="E17" s="85"/>
      <c r="F17" s="85"/>
      <c r="G17" s="85"/>
    </row>
    <row r="18" spans="1:7" ht="30" x14ac:dyDescent="0.25">
      <c r="A18" s="106" t="s">
        <v>29</v>
      </c>
      <c r="B18" s="107" t="s">
        <v>22</v>
      </c>
      <c r="C18" s="108" t="s">
        <v>13</v>
      </c>
      <c r="D18" s="108" t="s">
        <v>23</v>
      </c>
      <c r="E18" s="106" t="s">
        <v>24</v>
      </c>
      <c r="F18" s="106" t="s">
        <v>25</v>
      </c>
      <c r="G18" s="106" t="s">
        <v>26</v>
      </c>
    </row>
    <row r="19" spans="1:7" ht="10.15" customHeight="1" x14ac:dyDescent="0.25">
      <c r="A19" s="108">
        <v>1</v>
      </c>
      <c r="B19" s="108">
        <v>2</v>
      </c>
      <c r="C19" s="108">
        <v>3</v>
      </c>
      <c r="D19" s="108">
        <v>4</v>
      </c>
      <c r="E19" s="108">
        <v>5</v>
      </c>
      <c r="F19" s="108">
        <v>6</v>
      </c>
      <c r="G19" s="108">
        <v>7</v>
      </c>
    </row>
    <row r="20" spans="1:7" x14ac:dyDescent="0.25">
      <c r="A20" s="87">
        <v>8</v>
      </c>
      <c r="B20" s="87" t="s">
        <v>45</v>
      </c>
      <c r="C20" s="87"/>
      <c r="D20" s="87"/>
      <c r="E20" s="88"/>
      <c r="F20" s="88"/>
      <c r="G20" s="88"/>
    </row>
    <row r="21" spans="1:7" x14ac:dyDescent="0.25">
      <c r="A21" s="89">
        <v>81</v>
      </c>
      <c r="B21" s="90" t="s">
        <v>46</v>
      </c>
      <c r="C21" s="90"/>
      <c r="D21" s="90"/>
      <c r="E21" s="88"/>
      <c r="F21" s="88"/>
      <c r="G21" s="88"/>
    </row>
    <row r="22" spans="1:7" x14ac:dyDescent="0.25">
      <c r="A22" s="96"/>
      <c r="B22" s="97"/>
      <c r="C22" s="96"/>
      <c r="D22" s="96"/>
      <c r="E22" s="96"/>
      <c r="F22" s="96"/>
      <c r="G22" s="96"/>
    </row>
    <row r="23" spans="1:7" x14ac:dyDescent="0.25">
      <c r="A23" s="96"/>
      <c r="B23" s="87" t="s">
        <v>40</v>
      </c>
      <c r="C23" s="96"/>
      <c r="D23" s="96"/>
      <c r="E23" s="96"/>
      <c r="F23" s="96"/>
      <c r="G23" s="96"/>
    </row>
    <row r="24" spans="1:7" x14ac:dyDescent="0.25">
      <c r="A24" s="87">
        <v>1</v>
      </c>
      <c r="B24" s="87" t="s">
        <v>30</v>
      </c>
      <c r="C24" s="87"/>
      <c r="D24" s="87"/>
      <c r="E24" s="88"/>
      <c r="F24" s="88"/>
      <c r="G24" s="88"/>
    </row>
    <row r="25" spans="1:7" x14ac:dyDescent="0.25">
      <c r="A25" s="89">
        <v>11</v>
      </c>
      <c r="B25" s="90" t="s">
        <v>30</v>
      </c>
      <c r="C25" s="90"/>
      <c r="D25" s="90"/>
      <c r="E25" s="88"/>
      <c r="F25" s="88"/>
      <c r="G25" s="88"/>
    </row>
    <row r="26" spans="1:7" x14ac:dyDescent="0.25">
      <c r="A26" s="95"/>
      <c r="B26" s="98"/>
      <c r="C26" s="96"/>
      <c r="D26" s="96"/>
      <c r="E26" s="96"/>
      <c r="F26" s="96"/>
      <c r="G26" s="96"/>
    </row>
    <row r="27" spans="1:7" x14ac:dyDescent="0.25">
      <c r="A27" s="87">
        <v>3</v>
      </c>
      <c r="B27" s="87" t="s">
        <v>43</v>
      </c>
      <c r="C27" s="87"/>
      <c r="D27" s="87"/>
      <c r="E27" s="88"/>
      <c r="F27" s="88"/>
      <c r="G27" s="88"/>
    </row>
    <row r="28" spans="1:7" x14ac:dyDescent="0.25">
      <c r="A28" s="89">
        <v>31</v>
      </c>
      <c r="B28" s="90" t="s">
        <v>31</v>
      </c>
      <c r="C28" s="90"/>
      <c r="D28" s="90"/>
      <c r="E28" s="88"/>
      <c r="F28" s="88"/>
      <c r="G28" s="88"/>
    </row>
    <row r="29" spans="1:7" x14ac:dyDescent="0.25">
      <c r="A29" s="87">
        <v>4</v>
      </c>
      <c r="B29" s="87" t="s">
        <v>44</v>
      </c>
      <c r="C29" s="87"/>
      <c r="D29" s="87"/>
      <c r="E29" s="88"/>
      <c r="F29" s="88"/>
      <c r="G29" s="88"/>
    </row>
    <row r="30" spans="1:7" x14ac:dyDescent="0.25">
      <c r="A30" s="89">
        <v>43</v>
      </c>
      <c r="B30" s="90" t="s">
        <v>42</v>
      </c>
      <c r="C30" s="90"/>
      <c r="D30" s="90"/>
      <c r="E30" s="88"/>
      <c r="F30" s="88"/>
      <c r="G30" s="88"/>
    </row>
    <row r="31" spans="1:7" x14ac:dyDescent="0.25">
      <c r="A31" s="89"/>
      <c r="B31" s="90"/>
      <c r="C31" s="90"/>
      <c r="D31" s="90"/>
      <c r="E31" s="88"/>
      <c r="F31" s="88"/>
      <c r="G31" s="88"/>
    </row>
    <row r="32" spans="1:7" x14ac:dyDescent="0.25">
      <c r="A32" s="94"/>
      <c r="B32" s="94"/>
      <c r="C32" s="94"/>
      <c r="D32" s="94"/>
      <c r="E32" s="94"/>
      <c r="F32" s="94"/>
      <c r="G32" s="94"/>
    </row>
  </sheetData>
  <mergeCells count="3">
    <mergeCell ref="B16:G16"/>
    <mergeCell ref="A2:G2"/>
    <mergeCell ref="A4:G4"/>
  </mergeCells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71868-9C5B-43C4-98D6-969AC515CAF9}">
  <sheetPr>
    <pageSetUpPr fitToPage="1"/>
  </sheetPr>
  <dimension ref="A4:G112"/>
  <sheetViews>
    <sheetView tabSelected="1" workbookViewId="0">
      <selection activeCell="D1" sqref="D1:D1048576"/>
    </sheetView>
  </sheetViews>
  <sheetFormatPr defaultRowHeight="15" x14ac:dyDescent="0.25"/>
  <cols>
    <col min="1" max="1" width="25.7109375" customWidth="1"/>
    <col min="2" max="2" width="41.5703125" customWidth="1"/>
    <col min="3" max="3" width="13.5703125" customWidth="1"/>
    <col min="4" max="4" width="13.7109375" customWidth="1"/>
    <col min="5" max="5" width="15.7109375" customWidth="1"/>
    <col min="6" max="6" width="11.7109375" customWidth="1"/>
    <col min="7" max="7" width="12.85546875" customWidth="1"/>
  </cols>
  <sheetData>
    <row r="4" spans="1:7" ht="15.75" thickBot="1" x14ac:dyDescent="0.3">
      <c r="B4" t="s">
        <v>41</v>
      </c>
    </row>
    <row r="5" spans="1:7" ht="15.75" thickTop="1" x14ac:dyDescent="0.25">
      <c r="A5" s="100" t="s">
        <v>51</v>
      </c>
      <c r="B5" s="100" t="s">
        <v>52</v>
      </c>
      <c r="C5" s="101" t="s">
        <v>90</v>
      </c>
      <c r="D5" s="101" t="s">
        <v>91</v>
      </c>
      <c r="E5" s="101" t="s">
        <v>113</v>
      </c>
      <c r="F5" s="101" t="s">
        <v>94</v>
      </c>
      <c r="G5" s="101" t="s">
        <v>95</v>
      </c>
    </row>
    <row r="6" spans="1:7" x14ac:dyDescent="0.25">
      <c r="A6" s="104"/>
      <c r="B6" s="104" t="s">
        <v>70</v>
      </c>
      <c r="C6" s="105">
        <f>+C7+C56+C85+C46</f>
        <v>242752.19</v>
      </c>
      <c r="D6" s="105">
        <v>269081.52</v>
      </c>
      <c r="E6" s="105">
        <v>395746.55</v>
      </c>
      <c r="F6" s="105">
        <v>390246.55</v>
      </c>
      <c r="G6" s="105">
        <v>390246.55</v>
      </c>
    </row>
    <row r="7" spans="1:7" x14ac:dyDescent="0.25">
      <c r="A7" s="102" t="s">
        <v>126</v>
      </c>
      <c r="B7" s="102" t="s">
        <v>127</v>
      </c>
      <c r="C7" s="103">
        <f>+C8+C13+C27+C31</f>
        <v>182140.75</v>
      </c>
      <c r="D7" s="103">
        <v>222914.11</v>
      </c>
      <c r="E7" s="103">
        <v>315842.49</v>
      </c>
      <c r="F7" s="103">
        <v>310342.49</v>
      </c>
      <c r="G7" s="103">
        <v>310342.49</v>
      </c>
    </row>
    <row r="8" spans="1:7" x14ac:dyDescent="0.25">
      <c r="A8" s="14" t="s">
        <v>128</v>
      </c>
      <c r="B8" s="14" t="s">
        <v>27</v>
      </c>
      <c r="C8" s="15">
        <f>+C9</f>
        <v>65298.11</v>
      </c>
      <c r="D8" s="15">
        <v>84289.43</v>
      </c>
      <c r="E8" s="15">
        <v>138561.74</v>
      </c>
      <c r="F8" s="15">
        <v>138561.74</v>
      </c>
      <c r="G8" s="15">
        <v>138561.74</v>
      </c>
    </row>
    <row r="9" spans="1:7" x14ac:dyDescent="0.25">
      <c r="A9" s="14" t="s">
        <v>97</v>
      </c>
      <c r="B9" s="14" t="s">
        <v>98</v>
      </c>
      <c r="C9" s="15">
        <f>+C10</f>
        <v>65298.11</v>
      </c>
      <c r="D9" s="15">
        <v>84289.43</v>
      </c>
      <c r="E9" s="15">
        <v>138561.74</v>
      </c>
      <c r="F9" s="15">
        <v>138561.74</v>
      </c>
      <c r="G9" s="15">
        <v>138561.74</v>
      </c>
    </row>
    <row r="10" spans="1:7" x14ac:dyDescent="0.25">
      <c r="A10" s="14" t="s">
        <v>71</v>
      </c>
      <c r="B10" s="14" t="s">
        <v>72</v>
      </c>
      <c r="C10" s="15">
        <f>+C11+C12-265.44</f>
        <v>65298.11</v>
      </c>
      <c r="D10" s="15">
        <v>84289.43</v>
      </c>
      <c r="E10" s="15">
        <v>138561.74</v>
      </c>
      <c r="F10" s="15">
        <v>138561.74</v>
      </c>
      <c r="G10" s="15">
        <v>138561.74</v>
      </c>
    </row>
    <row r="11" spans="1:7" x14ac:dyDescent="0.25">
      <c r="A11" s="14" t="s">
        <v>73</v>
      </c>
      <c r="B11" s="14" t="s">
        <v>74</v>
      </c>
      <c r="C11" s="15">
        <v>60825.95</v>
      </c>
      <c r="D11" s="15">
        <v>79209.64</v>
      </c>
      <c r="E11" s="15">
        <v>132569.42000000001</v>
      </c>
      <c r="F11" s="15">
        <v>132569.42000000001</v>
      </c>
      <c r="G11" s="15">
        <v>132569.42000000001</v>
      </c>
    </row>
    <row r="12" spans="1:7" x14ac:dyDescent="0.25">
      <c r="A12" s="14" t="s">
        <v>75</v>
      </c>
      <c r="B12" s="14" t="s">
        <v>76</v>
      </c>
      <c r="C12" s="15">
        <v>4737.6000000000004</v>
      </c>
      <c r="D12" s="15">
        <v>5079.79</v>
      </c>
      <c r="E12" s="15">
        <v>5992.32</v>
      </c>
      <c r="F12" s="15">
        <v>5992.32</v>
      </c>
      <c r="G12" s="15">
        <v>5992.32</v>
      </c>
    </row>
    <row r="13" spans="1:7" x14ac:dyDescent="0.25">
      <c r="A13" s="14" t="s">
        <v>129</v>
      </c>
      <c r="B13" s="14" t="s">
        <v>28</v>
      </c>
      <c r="C13" s="15">
        <f>+C15+C19+C22</f>
        <v>37203.64</v>
      </c>
      <c r="D13" s="15">
        <v>59534.68</v>
      </c>
      <c r="E13" s="15">
        <v>62290.75</v>
      </c>
      <c r="F13" s="15">
        <v>59790.75</v>
      </c>
      <c r="G13" s="15">
        <v>59790.75</v>
      </c>
    </row>
    <row r="14" spans="1:7" x14ac:dyDescent="0.25">
      <c r="A14" s="14" t="s">
        <v>97</v>
      </c>
      <c r="B14" s="14" t="s">
        <v>98</v>
      </c>
      <c r="C14" s="15">
        <f>+C13</f>
        <v>37203.64</v>
      </c>
      <c r="D14" s="15">
        <v>52881.66</v>
      </c>
      <c r="E14" s="15">
        <v>52881.66</v>
      </c>
      <c r="F14" s="15">
        <v>52881.66</v>
      </c>
      <c r="G14" s="15">
        <v>52881.66</v>
      </c>
    </row>
    <row r="15" spans="1:7" x14ac:dyDescent="0.25">
      <c r="A15" s="14" t="s">
        <v>71</v>
      </c>
      <c r="B15" s="14" t="s">
        <v>72</v>
      </c>
      <c r="C15" s="15">
        <f>+C16+C17</f>
        <v>35266.559999999998</v>
      </c>
      <c r="D15" s="15">
        <v>52881.66</v>
      </c>
      <c r="E15" s="15">
        <v>52881.66</v>
      </c>
      <c r="F15" s="15">
        <v>52881.66</v>
      </c>
      <c r="G15" s="15">
        <v>52881.66</v>
      </c>
    </row>
    <row r="16" spans="1:7" x14ac:dyDescent="0.25">
      <c r="A16" s="14" t="s">
        <v>75</v>
      </c>
      <c r="B16" s="14" t="s">
        <v>76</v>
      </c>
      <c r="C16" s="15">
        <v>34789.769999999997</v>
      </c>
      <c r="D16" s="15">
        <v>52389.85</v>
      </c>
      <c r="E16" s="15">
        <v>52389.85</v>
      </c>
      <c r="F16" s="15">
        <v>52389.85</v>
      </c>
      <c r="G16" s="15">
        <v>52389.85</v>
      </c>
    </row>
    <row r="17" spans="1:7" x14ac:dyDescent="0.25">
      <c r="A17" s="14" t="s">
        <v>77</v>
      </c>
      <c r="B17" s="14" t="s">
        <v>78</v>
      </c>
      <c r="C17" s="15">
        <v>476.79</v>
      </c>
      <c r="D17" s="15">
        <v>491.81</v>
      </c>
      <c r="E17" s="15">
        <v>491.81</v>
      </c>
      <c r="F17" s="15">
        <v>491.81</v>
      </c>
      <c r="G17" s="15">
        <v>491.81</v>
      </c>
    </row>
    <row r="18" spans="1:7" x14ac:dyDescent="0.25">
      <c r="A18" s="14" t="s">
        <v>100</v>
      </c>
      <c r="B18" s="14" t="s">
        <v>101</v>
      </c>
      <c r="C18" s="15">
        <v>0</v>
      </c>
      <c r="D18" s="15">
        <v>6653.02</v>
      </c>
      <c r="E18" s="15">
        <v>6409.09</v>
      </c>
      <c r="F18" s="15">
        <v>3909.09</v>
      </c>
      <c r="G18" s="15">
        <v>3909.09</v>
      </c>
    </row>
    <row r="19" spans="1:7" x14ac:dyDescent="0.25">
      <c r="A19" s="14" t="s">
        <v>71</v>
      </c>
      <c r="B19" s="14" t="s">
        <v>72</v>
      </c>
      <c r="C19" s="15">
        <f>+C20</f>
        <v>609.85</v>
      </c>
      <c r="D19" s="15">
        <v>6653.02</v>
      </c>
      <c r="E19" s="15">
        <v>6409.09</v>
      </c>
      <c r="F19" s="15">
        <v>3909.09</v>
      </c>
      <c r="G19" s="15">
        <v>3909.09</v>
      </c>
    </row>
    <row r="20" spans="1:7" x14ac:dyDescent="0.25">
      <c r="A20" s="14" t="s">
        <v>75</v>
      </c>
      <c r="B20" s="14" t="s">
        <v>76</v>
      </c>
      <c r="C20" s="15">
        <v>609.85</v>
      </c>
      <c r="D20" s="15">
        <v>6653.02</v>
      </c>
      <c r="E20" s="15">
        <v>6409.09</v>
      </c>
      <c r="F20" s="15">
        <v>3909.09</v>
      </c>
      <c r="G20" s="15">
        <v>3909.09</v>
      </c>
    </row>
    <row r="21" spans="1:7" x14ac:dyDescent="0.25">
      <c r="A21" s="14" t="s">
        <v>103</v>
      </c>
      <c r="B21" s="14" t="s">
        <v>104</v>
      </c>
      <c r="C21" s="15">
        <v>0</v>
      </c>
      <c r="D21" s="15">
        <v>0</v>
      </c>
      <c r="E21" s="15">
        <v>3000</v>
      </c>
      <c r="F21" s="15">
        <v>3000</v>
      </c>
      <c r="G21" s="15">
        <v>3000</v>
      </c>
    </row>
    <row r="22" spans="1:7" x14ac:dyDescent="0.25">
      <c r="A22" s="14" t="s">
        <v>71</v>
      </c>
      <c r="B22" s="14" t="s">
        <v>72</v>
      </c>
      <c r="C22" s="15">
        <f>+C23</f>
        <v>1327.23</v>
      </c>
      <c r="D22" s="15">
        <v>0</v>
      </c>
      <c r="E22" s="15">
        <v>3000</v>
      </c>
      <c r="F22" s="15">
        <v>3000</v>
      </c>
      <c r="G22" s="15">
        <v>3000</v>
      </c>
    </row>
    <row r="23" spans="1:7" x14ac:dyDescent="0.25">
      <c r="A23" s="14" t="s">
        <v>75</v>
      </c>
      <c r="B23" s="14" t="s">
        <v>76</v>
      </c>
      <c r="C23" s="15">
        <f>+C24</f>
        <v>1327.23</v>
      </c>
      <c r="D23" s="15">
        <v>0</v>
      </c>
      <c r="E23" s="15">
        <v>3000</v>
      </c>
      <c r="F23" s="15">
        <v>3000</v>
      </c>
      <c r="G23" s="15">
        <v>3000</v>
      </c>
    </row>
    <row r="24" spans="1:7" ht="22.5" x14ac:dyDescent="0.25">
      <c r="A24" s="14" t="s">
        <v>107</v>
      </c>
      <c r="B24" s="14" t="s">
        <v>108</v>
      </c>
      <c r="C24" s="15">
        <v>1327.23</v>
      </c>
      <c r="D24" s="15">
        <v>0</v>
      </c>
      <c r="E24" s="15">
        <v>0</v>
      </c>
      <c r="F24" s="15">
        <v>0</v>
      </c>
      <c r="G24" s="15">
        <v>0</v>
      </c>
    </row>
    <row r="25" spans="1:7" x14ac:dyDescent="0.25">
      <c r="A25" s="14" t="s">
        <v>71</v>
      </c>
      <c r="B25" s="14" t="s">
        <v>72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x14ac:dyDescent="0.25">
      <c r="A26" s="14" t="s">
        <v>75</v>
      </c>
      <c r="B26" s="14" t="s">
        <v>76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x14ac:dyDescent="0.25">
      <c r="A27" s="14" t="s">
        <v>130</v>
      </c>
      <c r="B27" s="14" t="s">
        <v>131</v>
      </c>
      <c r="C27" s="15">
        <f>+C28</f>
        <v>1990</v>
      </c>
      <c r="D27" s="15">
        <v>1990</v>
      </c>
      <c r="E27" s="15">
        <v>1990</v>
      </c>
      <c r="F27" s="15">
        <v>1990</v>
      </c>
      <c r="G27" s="15">
        <v>1990</v>
      </c>
    </row>
    <row r="28" spans="1:7" x14ac:dyDescent="0.25">
      <c r="A28" s="14" t="s">
        <v>97</v>
      </c>
      <c r="B28" s="14" t="s">
        <v>98</v>
      </c>
      <c r="C28" s="15">
        <f>+C29</f>
        <v>1990</v>
      </c>
      <c r="D28" s="15">
        <v>1990</v>
      </c>
      <c r="E28" s="15">
        <v>1990</v>
      </c>
      <c r="F28" s="15">
        <v>1990</v>
      </c>
      <c r="G28" s="15">
        <v>1990</v>
      </c>
    </row>
    <row r="29" spans="1:7" x14ac:dyDescent="0.25">
      <c r="A29" s="14" t="s">
        <v>79</v>
      </c>
      <c r="B29" s="14" t="s">
        <v>80</v>
      </c>
      <c r="C29" s="15">
        <f>+C30</f>
        <v>1990</v>
      </c>
      <c r="D29" s="15">
        <v>1990</v>
      </c>
      <c r="E29" s="15">
        <v>1990</v>
      </c>
      <c r="F29" s="15">
        <v>1990</v>
      </c>
      <c r="G29" s="15">
        <v>1990</v>
      </c>
    </row>
    <row r="30" spans="1:7" ht="22.5" x14ac:dyDescent="0.25">
      <c r="A30" s="14" t="s">
        <v>83</v>
      </c>
      <c r="B30" s="14" t="s">
        <v>84</v>
      </c>
      <c r="C30" s="15">
        <v>1990</v>
      </c>
      <c r="D30" s="15">
        <v>1990</v>
      </c>
      <c r="E30" s="15">
        <v>1990</v>
      </c>
      <c r="F30" s="15">
        <v>1990</v>
      </c>
      <c r="G30" s="15">
        <v>1990</v>
      </c>
    </row>
    <row r="31" spans="1:7" x14ac:dyDescent="0.25">
      <c r="A31" s="14" t="s">
        <v>132</v>
      </c>
      <c r="B31" s="14" t="s">
        <v>133</v>
      </c>
      <c r="C31" s="15">
        <f>+C32+C37+C40</f>
        <v>77649</v>
      </c>
      <c r="D31" s="15">
        <v>77100</v>
      </c>
      <c r="E31" s="15">
        <v>113000</v>
      </c>
      <c r="F31" s="15">
        <v>110000</v>
      </c>
      <c r="G31" s="15">
        <v>110000</v>
      </c>
    </row>
    <row r="32" spans="1:7" x14ac:dyDescent="0.25">
      <c r="A32" s="14" t="s">
        <v>97</v>
      </c>
      <c r="B32" s="14" t="s">
        <v>98</v>
      </c>
      <c r="C32" s="15">
        <f>+C33+C35</f>
        <v>73270</v>
      </c>
      <c r="D32" s="15">
        <v>70000</v>
      </c>
      <c r="E32" s="15">
        <v>70000</v>
      </c>
      <c r="F32" s="15">
        <v>70000</v>
      </c>
      <c r="G32" s="15">
        <v>70000</v>
      </c>
    </row>
    <row r="33" spans="1:7" x14ac:dyDescent="0.25">
      <c r="A33" s="14" t="s">
        <v>71</v>
      </c>
      <c r="B33" s="14" t="s">
        <v>72</v>
      </c>
      <c r="C33" s="15">
        <f>+C34</f>
        <v>25490</v>
      </c>
      <c r="D33" s="15">
        <v>5885</v>
      </c>
      <c r="E33" s="15">
        <v>0</v>
      </c>
      <c r="F33" s="15">
        <v>0</v>
      </c>
      <c r="G33" s="15">
        <v>0</v>
      </c>
    </row>
    <row r="34" spans="1:7" x14ac:dyDescent="0.25">
      <c r="A34" s="14" t="s">
        <v>75</v>
      </c>
      <c r="B34" s="14" t="s">
        <v>76</v>
      </c>
      <c r="C34" s="15">
        <v>25490</v>
      </c>
      <c r="D34" s="15">
        <v>5885</v>
      </c>
      <c r="E34" s="15">
        <v>0</v>
      </c>
      <c r="F34" s="15">
        <v>0</v>
      </c>
      <c r="G34" s="15">
        <v>0</v>
      </c>
    </row>
    <row r="35" spans="1:7" x14ac:dyDescent="0.25">
      <c r="A35" s="14" t="s">
        <v>79</v>
      </c>
      <c r="B35" s="14" t="s">
        <v>80</v>
      </c>
      <c r="C35" s="15">
        <f>+C36</f>
        <v>47780</v>
      </c>
      <c r="D35" s="15">
        <v>64115</v>
      </c>
      <c r="E35" s="15">
        <v>70000</v>
      </c>
      <c r="F35" s="15">
        <v>70000</v>
      </c>
      <c r="G35" s="15">
        <v>70000</v>
      </c>
    </row>
    <row r="36" spans="1:7" ht="22.5" x14ac:dyDescent="0.25">
      <c r="A36" s="14" t="s">
        <v>81</v>
      </c>
      <c r="B36" s="14" t="s">
        <v>82</v>
      </c>
      <c r="C36" s="15">
        <v>47780</v>
      </c>
      <c r="D36" s="15">
        <v>64115</v>
      </c>
      <c r="E36" s="15">
        <v>70000</v>
      </c>
      <c r="F36" s="15">
        <v>70000</v>
      </c>
      <c r="G36" s="15">
        <v>70000</v>
      </c>
    </row>
    <row r="37" spans="1:7" x14ac:dyDescent="0.25">
      <c r="A37" s="14" t="s">
        <v>100</v>
      </c>
      <c r="B37" s="14" t="s">
        <v>101</v>
      </c>
      <c r="C37" s="15">
        <f>+C38</f>
        <v>0</v>
      </c>
      <c r="D37" s="15">
        <v>3000</v>
      </c>
      <c r="E37" s="15">
        <v>3000</v>
      </c>
      <c r="F37" s="15">
        <v>0</v>
      </c>
      <c r="G37" s="15">
        <v>0</v>
      </c>
    </row>
    <row r="38" spans="1:7" x14ac:dyDescent="0.25">
      <c r="A38" s="14" t="s">
        <v>79</v>
      </c>
      <c r="B38" s="14" t="s">
        <v>80</v>
      </c>
      <c r="C38" s="15">
        <f>+C39</f>
        <v>0</v>
      </c>
      <c r="D38" s="15">
        <v>3000</v>
      </c>
      <c r="E38" s="15">
        <v>3000</v>
      </c>
      <c r="F38" s="15">
        <v>0</v>
      </c>
      <c r="G38" s="15">
        <v>0</v>
      </c>
    </row>
    <row r="39" spans="1:7" ht="22.5" x14ac:dyDescent="0.25">
      <c r="A39" s="14" t="s">
        <v>81</v>
      </c>
      <c r="B39" s="14" t="s">
        <v>82</v>
      </c>
      <c r="C39" s="15">
        <v>0</v>
      </c>
      <c r="D39" s="15">
        <v>3000</v>
      </c>
      <c r="E39" s="15">
        <v>3000</v>
      </c>
      <c r="F39" s="15">
        <v>0</v>
      </c>
      <c r="G39" s="15">
        <v>0</v>
      </c>
    </row>
    <row r="40" spans="1:7" ht="22.5" x14ac:dyDescent="0.25">
      <c r="A40" s="14" t="s">
        <v>107</v>
      </c>
      <c r="B40" s="14" t="s">
        <v>108</v>
      </c>
      <c r="C40" s="15">
        <f>+C41</f>
        <v>4379</v>
      </c>
      <c r="D40" s="15">
        <v>0</v>
      </c>
      <c r="E40" s="15">
        <v>25000</v>
      </c>
      <c r="F40" s="15">
        <v>25000</v>
      </c>
      <c r="G40" s="15">
        <v>25000</v>
      </c>
    </row>
    <row r="41" spans="1:7" x14ac:dyDescent="0.25">
      <c r="A41" s="14" t="s">
        <v>79</v>
      </c>
      <c r="B41" s="14" t="s">
        <v>80</v>
      </c>
      <c r="C41" s="15">
        <f>+C42</f>
        <v>4379</v>
      </c>
      <c r="D41" s="15">
        <v>0</v>
      </c>
      <c r="E41" s="15">
        <v>25000</v>
      </c>
      <c r="F41" s="15">
        <v>25000</v>
      </c>
      <c r="G41" s="15">
        <v>25000</v>
      </c>
    </row>
    <row r="42" spans="1:7" ht="22.5" x14ac:dyDescent="0.25">
      <c r="A42" s="14" t="s">
        <v>81</v>
      </c>
      <c r="B42" s="14" t="s">
        <v>82</v>
      </c>
      <c r="C42" s="15">
        <v>4379</v>
      </c>
      <c r="D42" s="15">
        <v>0</v>
      </c>
      <c r="E42" s="15">
        <v>25000</v>
      </c>
      <c r="F42" s="15">
        <v>25000</v>
      </c>
      <c r="G42" s="15">
        <v>25000</v>
      </c>
    </row>
    <row r="43" spans="1:7" x14ac:dyDescent="0.25">
      <c r="A43" s="14" t="s">
        <v>109</v>
      </c>
      <c r="B43" s="14" t="s">
        <v>110</v>
      </c>
      <c r="C43" s="15">
        <v>0</v>
      </c>
      <c r="D43" s="15">
        <v>4100</v>
      </c>
      <c r="E43" s="15">
        <v>15000</v>
      </c>
      <c r="F43" s="15">
        <v>15000</v>
      </c>
      <c r="G43" s="15">
        <v>15000</v>
      </c>
    </row>
    <row r="44" spans="1:7" x14ac:dyDescent="0.25">
      <c r="A44" s="14" t="s">
        <v>79</v>
      </c>
      <c r="B44" s="14" t="s">
        <v>80</v>
      </c>
      <c r="C44" s="15">
        <v>0</v>
      </c>
      <c r="D44" s="15">
        <v>4100</v>
      </c>
      <c r="E44" s="15">
        <v>15000</v>
      </c>
      <c r="F44" s="15">
        <v>15000</v>
      </c>
      <c r="G44" s="15">
        <v>15000</v>
      </c>
    </row>
    <row r="45" spans="1:7" ht="22.5" x14ac:dyDescent="0.25">
      <c r="A45" s="14" t="s">
        <v>81</v>
      </c>
      <c r="B45" s="14" t="s">
        <v>82</v>
      </c>
      <c r="C45" s="15">
        <v>0</v>
      </c>
      <c r="D45" s="15">
        <v>4100</v>
      </c>
      <c r="E45" s="15">
        <v>15000</v>
      </c>
      <c r="F45" s="15">
        <v>15000</v>
      </c>
      <c r="G45" s="15">
        <v>15000</v>
      </c>
    </row>
    <row r="46" spans="1:7" x14ac:dyDescent="0.25">
      <c r="A46" s="102" t="s">
        <v>134</v>
      </c>
      <c r="B46" s="102" t="s">
        <v>135</v>
      </c>
      <c r="C46" s="103">
        <f>+C47</f>
        <v>29403.25</v>
      </c>
      <c r="D46" s="103">
        <v>9295</v>
      </c>
      <c r="E46" s="103">
        <v>9295</v>
      </c>
      <c r="F46" s="103">
        <v>9295</v>
      </c>
      <c r="G46" s="103">
        <v>9295</v>
      </c>
    </row>
    <row r="47" spans="1:7" x14ac:dyDescent="0.25">
      <c r="A47" s="14" t="s">
        <v>136</v>
      </c>
      <c r="B47" s="14" t="s">
        <v>137</v>
      </c>
      <c r="C47" s="15">
        <f>+C48+C53</f>
        <v>29403.25</v>
      </c>
      <c r="D47" s="15">
        <v>9295</v>
      </c>
      <c r="E47" s="15">
        <v>9295</v>
      </c>
      <c r="F47" s="15">
        <v>9295</v>
      </c>
      <c r="G47" s="15">
        <v>9295</v>
      </c>
    </row>
    <row r="48" spans="1:7" x14ac:dyDescent="0.25">
      <c r="A48" s="14" t="s">
        <v>97</v>
      </c>
      <c r="B48" s="14" t="s">
        <v>98</v>
      </c>
      <c r="C48" s="15">
        <f>+C51</f>
        <v>9295</v>
      </c>
      <c r="D48" s="15">
        <v>9295</v>
      </c>
      <c r="E48" s="15">
        <v>9295</v>
      </c>
      <c r="F48" s="15">
        <v>9295</v>
      </c>
      <c r="G48" s="15">
        <v>9295</v>
      </c>
    </row>
    <row r="49" spans="1:7" x14ac:dyDescent="0.25">
      <c r="A49" s="14" t="s">
        <v>71</v>
      </c>
      <c r="B49" s="14" t="s">
        <v>72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</row>
    <row r="50" spans="1:7" x14ac:dyDescent="0.25">
      <c r="A50" s="14" t="s">
        <v>75</v>
      </c>
      <c r="B50" s="14" t="s">
        <v>76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</row>
    <row r="51" spans="1:7" x14ac:dyDescent="0.25">
      <c r="A51" s="14" t="s">
        <v>79</v>
      </c>
      <c r="B51" s="14" t="s">
        <v>80</v>
      </c>
      <c r="C51" s="15">
        <f>+C52</f>
        <v>9295</v>
      </c>
      <c r="D51" s="15">
        <v>9295</v>
      </c>
      <c r="E51" s="15">
        <v>9295</v>
      </c>
      <c r="F51" s="15">
        <v>9295</v>
      </c>
      <c r="G51" s="15">
        <v>9295</v>
      </c>
    </row>
    <row r="52" spans="1:7" ht="22.5" x14ac:dyDescent="0.25">
      <c r="A52" s="14" t="s">
        <v>83</v>
      </c>
      <c r="B52" s="14" t="s">
        <v>84</v>
      </c>
      <c r="C52" s="15">
        <v>9295</v>
      </c>
      <c r="D52" s="15">
        <v>9295</v>
      </c>
      <c r="E52" s="15">
        <v>9295</v>
      </c>
      <c r="F52" s="15">
        <v>9295</v>
      </c>
      <c r="G52" s="15">
        <v>9295</v>
      </c>
    </row>
    <row r="53" spans="1:7" x14ac:dyDescent="0.25">
      <c r="A53" s="14" t="s">
        <v>156</v>
      </c>
      <c r="B53" s="14" t="s">
        <v>115</v>
      </c>
      <c r="C53" s="15">
        <f>+C54</f>
        <v>20108.25</v>
      </c>
      <c r="D53" s="15">
        <v>0</v>
      </c>
      <c r="E53" s="15">
        <v>0</v>
      </c>
      <c r="F53" s="15">
        <v>0</v>
      </c>
      <c r="G53" s="15">
        <v>0</v>
      </c>
    </row>
    <row r="54" spans="1:7" x14ac:dyDescent="0.25">
      <c r="A54" s="99">
        <v>4</v>
      </c>
      <c r="B54" s="14" t="str">
        <f>+B51</f>
        <v>RASHODI ZA NABAVU NEFINANCIJSKE IMOVINE</v>
      </c>
      <c r="C54" s="15">
        <f>+C55</f>
        <v>20108.25</v>
      </c>
      <c r="D54" s="15">
        <v>0</v>
      </c>
      <c r="E54" s="15">
        <v>0</v>
      </c>
      <c r="F54" s="15">
        <v>0</v>
      </c>
      <c r="G54" s="15">
        <v>0</v>
      </c>
    </row>
    <row r="55" spans="1:7" ht="22.5" x14ac:dyDescent="0.25">
      <c r="A55" s="14" t="str">
        <f>+A52</f>
        <v xml:space="preserve"> 42</v>
      </c>
      <c r="B55" s="14" t="str">
        <f>+B52</f>
        <v>RASHODI ZA NABAVU PROIZVEDENE DUGOTRAJNE IMOVINE</v>
      </c>
      <c r="C55" s="15">
        <v>20108.25</v>
      </c>
      <c r="D55" s="15">
        <v>0</v>
      </c>
      <c r="E55" s="15">
        <v>0</v>
      </c>
      <c r="F55" s="15">
        <v>0</v>
      </c>
      <c r="G55" s="15">
        <v>0</v>
      </c>
    </row>
    <row r="56" spans="1:7" x14ac:dyDescent="0.25">
      <c r="A56" s="102" t="s">
        <v>138</v>
      </c>
      <c r="B56" s="102" t="s">
        <v>139</v>
      </c>
      <c r="C56" s="103">
        <f>+C57+C61+C68+C75</f>
        <v>4704.0599999999995</v>
      </c>
      <c r="D56" s="103">
        <v>5578.41</v>
      </c>
      <c r="E56" s="103">
        <v>6439.06</v>
      </c>
      <c r="F56" s="103">
        <v>6439.06</v>
      </c>
      <c r="G56" s="103">
        <v>6439.06</v>
      </c>
    </row>
    <row r="57" spans="1:7" x14ac:dyDescent="0.25">
      <c r="A57" s="14" t="s">
        <v>140</v>
      </c>
      <c r="B57" s="14" t="s">
        <v>141</v>
      </c>
      <c r="C57" s="15">
        <f>+C58</f>
        <v>670</v>
      </c>
      <c r="D57" s="15">
        <v>670</v>
      </c>
      <c r="E57" s="15">
        <v>670</v>
      </c>
      <c r="F57" s="15">
        <v>670</v>
      </c>
      <c r="G57" s="15">
        <v>670</v>
      </c>
    </row>
    <row r="58" spans="1:7" x14ac:dyDescent="0.25">
      <c r="A58" s="14" t="s">
        <v>111</v>
      </c>
      <c r="B58" s="14" t="s">
        <v>112</v>
      </c>
      <c r="C58" s="15">
        <f>+C59</f>
        <v>670</v>
      </c>
      <c r="D58" s="15">
        <v>670</v>
      </c>
      <c r="E58" s="15">
        <v>670</v>
      </c>
      <c r="F58" s="15">
        <v>670</v>
      </c>
      <c r="G58" s="15">
        <v>670</v>
      </c>
    </row>
    <row r="59" spans="1:7" x14ac:dyDescent="0.25">
      <c r="A59" s="14" t="s">
        <v>71</v>
      </c>
      <c r="B59" s="14" t="s">
        <v>72</v>
      </c>
      <c r="C59" s="15">
        <f>+C60</f>
        <v>670</v>
      </c>
      <c r="D59" s="15">
        <v>670</v>
      </c>
      <c r="E59" s="15">
        <v>670</v>
      </c>
      <c r="F59" s="15">
        <v>670</v>
      </c>
      <c r="G59" s="15">
        <v>670</v>
      </c>
    </row>
    <row r="60" spans="1:7" x14ac:dyDescent="0.25">
      <c r="A60" s="14" t="s">
        <v>75</v>
      </c>
      <c r="B60" s="14" t="s">
        <v>76</v>
      </c>
      <c r="C60" s="15">
        <v>670</v>
      </c>
      <c r="D60" s="15">
        <v>670</v>
      </c>
      <c r="E60" s="15">
        <v>670</v>
      </c>
      <c r="F60" s="15">
        <v>670</v>
      </c>
      <c r="G60" s="15">
        <v>670</v>
      </c>
    </row>
    <row r="61" spans="1:7" x14ac:dyDescent="0.25">
      <c r="A61" s="14" t="s">
        <v>142</v>
      </c>
      <c r="B61" s="14" t="s">
        <v>143</v>
      </c>
      <c r="C61" s="15">
        <f>+C62</f>
        <v>1912.06</v>
      </c>
      <c r="D61" s="15">
        <v>2051.41</v>
      </c>
      <c r="E61" s="15">
        <v>1912.06</v>
      </c>
      <c r="F61" s="15">
        <v>1912.06</v>
      </c>
      <c r="G61" s="15">
        <v>1912.06</v>
      </c>
    </row>
    <row r="62" spans="1:7" x14ac:dyDescent="0.25">
      <c r="A62" s="14" t="s">
        <v>97</v>
      </c>
      <c r="B62" s="14" t="s">
        <v>98</v>
      </c>
      <c r="C62" s="15">
        <f>+C63</f>
        <v>1912.06</v>
      </c>
      <c r="D62" s="15">
        <v>1912.06</v>
      </c>
      <c r="E62" s="15">
        <v>1912.06</v>
      </c>
      <c r="F62" s="15">
        <v>1912.06</v>
      </c>
      <c r="G62" s="15">
        <v>1912.06</v>
      </c>
    </row>
    <row r="63" spans="1:7" x14ac:dyDescent="0.25">
      <c r="A63" s="14" t="s">
        <v>71</v>
      </c>
      <c r="B63" s="14" t="s">
        <v>72</v>
      </c>
      <c r="C63" s="15">
        <f>+C64</f>
        <v>1912.06</v>
      </c>
      <c r="D63" s="15">
        <v>1912.06</v>
      </c>
      <c r="E63" s="15">
        <v>1912.06</v>
      </c>
      <c r="F63" s="15">
        <v>1912.06</v>
      </c>
      <c r="G63" s="15">
        <v>1912.06</v>
      </c>
    </row>
    <row r="64" spans="1:7" x14ac:dyDescent="0.25">
      <c r="A64" s="14" t="s">
        <v>75</v>
      </c>
      <c r="B64" s="14" t="s">
        <v>76</v>
      </c>
      <c r="C64" s="15">
        <v>1912.06</v>
      </c>
      <c r="D64" s="15">
        <v>1912.06</v>
      </c>
      <c r="E64" s="15">
        <v>1912.06</v>
      </c>
      <c r="F64" s="15">
        <v>1912.06</v>
      </c>
      <c r="G64" s="15">
        <v>1912.06</v>
      </c>
    </row>
    <row r="65" spans="1:7" x14ac:dyDescent="0.25">
      <c r="A65" s="14" t="s">
        <v>109</v>
      </c>
      <c r="B65" s="14" t="s">
        <v>110</v>
      </c>
      <c r="C65" s="15">
        <v>0</v>
      </c>
      <c r="D65" s="15">
        <v>139.35</v>
      </c>
      <c r="E65" s="15">
        <v>0</v>
      </c>
      <c r="F65" s="15">
        <v>0</v>
      </c>
      <c r="G65" s="15">
        <v>0</v>
      </c>
    </row>
    <row r="66" spans="1:7" x14ac:dyDescent="0.25">
      <c r="A66" s="14" t="s">
        <v>71</v>
      </c>
      <c r="B66" s="14" t="s">
        <v>72</v>
      </c>
      <c r="C66" s="15">
        <v>0</v>
      </c>
      <c r="D66" s="15">
        <v>139.35</v>
      </c>
      <c r="E66" s="15">
        <v>0</v>
      </c>
      <c r="F66" s="15">
        <v>0</v>
      </c>
      <c r="G66" s="15">
        <v>0</v>
      </c>
    </row>
    <row r="67" spans="1:7" x14ac:dyDescent="0.25">
      <c r="A67" s="14" t="s">
        <v>75</v>
      </c>
      <c r="B67" s="14" t="s">
        <v>76</v>
      </c>
      <c r="C67" s="15">
        <v>0</v>
      </c>
      <c r="D67" s="15">
        <v>139.35</v>
      </c>
      <c r="E67" s="15">
        <v>0</v>
      </c>
      <c r="F67" s="15">
        <v>0</v>
      </c>
      <c r="G67" s="15">
        <v>0</v>
      </c>
    </row>
    <row r="68" spans="1:7" x14ac:dyDescent="0.25">
      <c r="A68" s="14" t="s">
        <v>144</v>
      </c>
      <c r="B68" s="14" t="s">
        <v>145</v>
      </c>
      <c r="C68" s="15">
        <f>+C69+C72</f>
        <v>1525</v>
      </c>
      <c r="D68" s="15">
        <v>1525</v>
      </c>
      <c r="E68" s="15">
        <v>1525</v>
      </c>
      <c r="F68" s="15">
        <v>1525</v>
      </c>
      <c r="G68" s="15">
        <v>1525</v>
      </c>
    </row>
    <row r="69" spans="1:7" x14ac:dyDescent="0.25">
      <c r="A69" s="14" t="s">
        <v>97</v>
      </c>
      <c r="B69" s="14" t="s">
        <v>98</v>
      </c>
      <c r="C69" s="15">
        <f>+C70</f>
        <v>995</v>
      </c>
      <c r="D69" s="15">
        <v>995</v>
      </c>
      <c r="E69" s="15">
        <v>995</v>
      </c>
      <c r="F69" s="15">
        <v>995</v>
      </c>
      <c r="G69" s="15">
        <v>995</v>
      </c>
    </row>
    <row r="70" spans="1:7" x14ac:dyDescent="0.25">
      <c r="A70" s="14" t="s">
        <v>71</v>
      </c>
      <c r="B70" s="14" t="s">
        <v>72</v>
      </c>
      <c r="C70" s="15">
        <f>+C71</f>
        <v>995</v>
      </c>
      <c r="D70" s="15">
        <v>995</v>
      </c>
      <c r="E70" s="15">
        <v>995</v>
      </c>
      <c r="F70" s="15">
        <v>995</v>
      </c>
      <c r="G70" s="15">
        <v>995</v>
      </c>
    </row>
    <row r="71" spans="1:7" x14ac:dyDescent="0.25">
      <c r="A71" s="14" t="s">
        <v>75</v>
      </c>
      <c r="B71" s="14" t="s">
        <v>76</v>
      </c>
      <c r="C71" s="15">
        <v>995</v>
      </c>
      <c r="D71" s="15">
        <v>995</v>
      </c>
      <c r="E71" s="15">
        <v>995</v>
      </c>
      <c r="F71" s="15">
        <v>995</v>
      </c>
      <c r="G71" s="15">
        <v>995</v>
      </c>
    </row>
    <row r="72" spans="1:7" x14ac:dyDescent="0.25">
      <c r="A72" s="14" t="s">
        <v>109</v>
      </c>
      <c r="B72" s="14" t="s">
        <v>110</v>
      </c>
      <c r="C72" s="15">
        <f>+C73</f>
        <v>530</v>
      </c>
      <c r="D72" s="15">
        <v>530</v>
      </c>
      <c r="E72" s="15">
        <v>530</v>
      </c>
      <c r="F72" s="15">
        <v>530</v>
      </c>
      <c r="G72" s="15">
        <v>530</v>
      </c>
    </row>
    <row r="73" spans="1:7" x14ac:dyDescent="0.25">
      <c r="A73" s="14" t="s">
        <v>71</v>
      </c>
      <c r="B73" s="14" t="s">
        <v>72</v>
      </c>
      <c r="C73" s="15">
        <f>+C74</f>
        <v>530</v>
      </c>
      <c r="D73" s="15">
        <v>530</v>
      </c>
      <c r="E73" s="15">
        <v>530</v>
      </c>
      <c r="F73" s="15">
        <v>530</v>
      </c>
      <c r="G73" s="15">
        <v>530</v>
      </c>
    </row>
    <row r="74" spans="1:7" x14ac:dyDescent="0.25">
      <c r="A74" s="14" t="s">
        <v>75</v>
      </c>
      <c r="B74" s="14" t="s">
        <v>76</v>
      </c>
      <c r="C74" s="15">
        <v>530</v>
      </c>
      <c r="D74" s="15">
        <v>530</v>
      </c>
      <c r="E74" s="15">
        <v>530</v>
      </c>
      <c r="F74" s="15">
        <v>530</v>
      </c>
      <c r="G74" s="15">
        <v>530</v>
      </c>
    </row>
    <row r="75" spans="1:7" x14ac:dyDescent="0.25">
      <c r="A75" s="14" t="s">
        <v>146</v>
      </c>
      <c r="B75" s="14" t="s">
        <v>147</v>
      </c>
      <c r="C75" s="15">
        <f>+C76+C82</f>
        <v>597</v>
      </c>
      <c r="D75" s="15">
        <v>1332</v>
      </c>
      <c r="E75" s="15">
        <v>2332</v>
      </c>
      <c r="F75" s="15">
        <v>2332</v>
      </c>
      <c r="G75" s="15">
        <v>2332</v>
      </c>
    </row>
    <row r="76" spans="1:7" x14ac:dyDescent="0.25">
      <c r="A76" s="14" t="s">
        <v>97</v>
      </c>
      <c r="B76" s="14" t="s">
        <v>98</v>
      </c>
      <c r="C76" s="15">
        <f>+C77</f>
        <v>332</v>
      </c>
      <c r="D76" s="15">
        <v>332</v>
      </c>
      <c r="E76" s="15">
        <v>332</v>
      </c>
      <c r="F76" s="15">
        <v>332</v>
      </c>
      <c r="G76" s="15">
        <v>332</v>
      </c>
    </row>
    <row r="77" spans="1:7" x14ac:dyDescent="0.25">
      <c r="A77" s="14" t="s">
        <v>71</v>
      </c>
      <c r="B77" s="14" t="s">
        <v>72</v>
      </c>
      <c r="C77" s="15">
        <f>+C78</f>
        <v>332</v>
      </c>
      <c r="D77" s="15">
        <v>332</v>
      </c>
      <c r="E77" s="15">
        <v>332</v>
      </c>
      <c r="F77" s="15">
        <v>332</v>
      </c>
      <c r="G77" s="15">
        <v>332</v>
      </c>
    </row>
    <row r="78" spans="1:7" x14ac:dyDescent="0.25">
      <c r="A78" s="14" t="s">
        <v>75</v>
      </c>
      <c r="B78" s="14" t="s">
        <v>76</v>
      </c>
      <c r="C78" s="15">
        <v>332</v>
      </c>
      <c r="D78" s="15">
        <v>332</v>
      </c>
      <c r="E78" s="15">
        <v>332</v>
      </c>
      <c r="F78" s="15">
        <v>332</v>
      </c>
      <c r="G78" s="15">
        <v>332</v>
      </c>
    </row>
    <row r="79" spans="1:7" ht="22.5" x14ac:dyDescent="0.25">
      <c r="A79" s="14" t="s">
        <v>107</v>
      </c>
      <c r="B79" s="14" t="s">
        <v>108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</row>
    <row r="80" spans="1:7" x14ac:dyDescent="0.25">
      <c r="A80" s="14" t="s">
        <v>71</v>
      </c>
      <c r="B80" s="14" t="s">
        <v>72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</row>
    <row r="81" spans="1:7" x14ac:dyDescent="0.25">
      <c r="A81" s="14" t="s">
        <v>75</v>
      </c>
      <c r="B81" s="14" t="s">
        <v>76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</row>
    <row r="82" spans="1:7" x14ac:dyDescent="0.25">
      <c r="A82" s="14" t="s">
        <v>109</v>
      </c>
      <c r="B82" s="14" t="s">
        <v>110</v>
      </c>
      <c r="C82" s="15">
        <f>+C83</f>
        <v>265</v>
      </c>
      <c r="D82" s="15">
        <v>1000</v>
      </c>
      <c r="E82" s="15">
        <v>2000</v>
      </c>
      <c r="F82" s="15">
        <v>2000</v>
      </c>
      <c r="G82" s="15">
        <v>2000</v>
      </c>
    </row>
    <row r="83" spans="1:7" x14ac:dyDescent="0.25">
      <c r="A83" s="14" t="s">
        <v>71</v>
      </c>
      <c r="B83" s="14" t="s">
        <v>72</v>
      </c>
      <c r="C83" s="15">
        <f>+C84</f>
        <v>265</v>
      </c>
      <c r="D83" s="15">
        <v>1000</v>
      </c>
      <c r="E83" s="15">
        <v>2000</v>
      </c>
      <c r="F83" s="15">
        <v>2000</v>
      </c>
      <c r="G83" s="15">
        <v>2000</v>
      </c>
    </row>
    <row r="84" spans="1:7" x14ac:dyDescent="0.25">
      <c r="A84" s="14" t="s">
        <v>75</v>
      </c>
      <c r="B84" s="14" t="s">
        <v>76</v>
      </c>
      <c r="C84" s="15">
        <v>265</v>
      </c>
      <c r="D84" s="15">
        <v>1000</v>
      </c>
      <c r="E84" s="15">
        <v>2000</v>
      </c>
      <c r="F84" s="15">
        <v>2000</v>
      </c>
      <c r="G84" s="15">
        <v>2000</v>
      </c>
    </row>
    <row r="85" spans="1:7" x14ac:dyDescent="0.25">
      <c r="A85" s="102" t="s">
        <v>148</v>
      </c>
      <c r="B85" s="102" t="s">
        <v>139</v>
      </c>
      <c r="C85" s="103">
        <f>+C86+C99</f>
        <v>26504.13</v>
      </c>
      <c r="D85" s="103">
        <v>31294</v>
      </c>
      <c r="E85" s="103">
        <v>64170</v>
      </c>
      <c r="F85" s="103">
        <v>64170</v>
      </c>
      <c r="G85" s="103">
        <v>64170</v>
      </c>
    </row>
    <row r="86" spans="1:7" x14ac:dyDescent="0.25">
      <c r="A86" s="14" t="s">
        <v>149</v>
      </c>
      <c r="B86" s="14" t="s">
        <v>150</v>
      </c>
      <c r="C86" s="15">
        <f>+C87+C90+C93+C96</f>
        <v>25840.13</v>
      </c>
      <c r="D86" s="15">
        <v>30630</v>
      </c>
      <c r="E86" s="15">
        <v>62836</v>
      </c>
      <c r="F86" s="15">
        <v>62836</v>
      </c>
      <c r="G86" s="15">
        <v>62836</v>
      </c>
    </row>
    <row r="87" spans="1:7" x14ac:dyDescent="0.25">
      <c r="A87" s="14" t="s">
        <v>97</v>
      </c>
      <c r="B87" s="14" t="s">
        <v>98</v>
      </c>
      <c r="C87" s="15">
        <f>+C88</f>
        <v>9603.99</v>
      </c>
      <c r="D87" s="15">
        <v>9290</v>
      </c>
      <c r="E87" s="15">
        <v>19336</v>
      </c>
      <c r="F87" s="15">
        <v>19336</v>
      </c>
      <c r="G87" s="15">
        <v>19336</v>
      </c>
    </row>
    <row r="88" spans="1:7" x14ac:dyDescent="0.25">
      <c r="A88" s="14" t="s">
        <v>71</v>
      </c>
      <c r="B88" s="14" t="s">
        <v>72</v>
      </c>
      <c r="C88" s="15">
        <f>+C89</f>
        <v>9603.99</v>
      </c>
      <c r="D88" s="15">
        <v>9290</v>
      </c>
      <c r="E88" s="15">
        <v>19336</v>
      </c>
      <c r="F88" s="15">
        <v>19336</v>
      </c>
      <c r="G88" s="15">
        <v>19336</v>
      </c>
    </row>
    <row r="89" spans="1:7" x14ac:dyDescent="0.25">
      <c r="A89" s="14" t="s">
        <v>75</v>
      </c>
      <c r="B89" s="14" t="s">
        <v>76</v>
      </c>
      <c r="C89" s="15">
        <v>9603.99</v>
      </c>
      <c r="D89" s="15">
        <v>9290</v>
      </c>
      <c r="E89" s="15">
        <v>19336</v>
      </c>
      <c r="F89" s="15">
        <v>19336</v>
      </c>
      <c r="G89" s="15">
        <v>19336</v>
      </c>
    </row>
    <row r="90" spans="1:7" ht="22.5" x14ac:dyDescent="0.25">
      <c r="A90" s="14" t="s">
        <v>107</v>
      </c>
      <c r="B90" s="14" t="s">
        <v>108</v>
      </c>
      <c r="C90" s="15">
        <f>+C91</f>
        <v>6636.14</v>
      </c>
      <c r="D90" s="15">
        <v>8000</v>
      </c>
      <c r="E90" s="15">
        <v>21000</v>
      </c>
      <c r="F90" s="15">
        <v>21000</v>
      </c>
      <c r="G90" s="15">
        <v>21000</v>
      </c>
    </row>
    <row r="91" spans="1:7" x14ac:dyDescent="0.25">
      <c r="A91" s="14" t="s">
        <v>71</v>
      </c>
      <c r="B91" s="14" t="s">
        <v>72</v>
      </c>
      <c r="C91" s="15">
        <f>+C92</f>
        <v>6636.14</v>
      </c>
      <c r="D91" s="15">
        <v>8000</v>
      </c>
      <c r="E91" s="15">
        <v>21000</v>
      </c>
      <c r="F91" s="15">
        <v>21000</v>
      </c>
      <c r="G91" s="15">
        <v>21000</v>
      </c>
    </row>
    <row r="92" spans="1:7" x14ac:dyDescent="0.25">
      <c r="A92" s="14" t="s">
        <v>75</v>
      </c>
      <c r="B92" s="14" t="s">
        <v>76</v>
      </c>
      <c r="C92" s="15">
        <v>6636.14</v>
      </c>
      <c r="D92" s="15">
        <v>8000</v>
      </c>
      <c r="E92" s="15">
        <v>21000</v>
      </c>
      <c r="F92" s="15">
        <v>21000</v>
      </c>
      <c r="G92" s="15">
        <v>21000</v>
      </c>
    </row>
    <row r="93" spans="1:7" x14ac:dyDescent="0.25">
      <c r="A93" s="14" t="s">
        <v>109</v>
      </c>
      <c r="B93" s="14" t="s">
        <v>110</v>
      </c>
      <c r="C93" s="15">
        <f>+C94</f>
        <v>7600</v>
      </c>
      <c r="D93" s="15">
        <v>10000</v>
      </c>
      <c r="E93" s="15">
        <v>19000</v>
      </c>
      <c r="F93" s="15">
        <v>19000</v>
      </c>
      <c r="G93" s="15">
        <v>19000</v>
      </c>
    </row>
    <row r="94" spans="1:7" x14ac:dyDescent="0.25">
      <c r="A94" s="14" t="s">
        <v>71</v>
      </c>
      <c r="B94" s="14" t="s">
        <v>72</v>
      </c>
      <c r="C94" s="15">
        <f>+C95</f>
        <v>7600</v>
      </c>
      <c r="D94" s="15">
        <v>10000</v>
      </c>
      <c r="E94" s="15">
        <v>19000</v>
      </c>
      <c r="F94" s="15">
        <v>19000</v>
      </c>
      <c r="G94" s="15">
        <v>19000</v>
      </c>
    </row>
    <row r="95" spans="1:7" x14ac:dyDescent="0.25">
      <c r="A95" s="14" t="s">
        <v>75</v>
      </c>
      <c r="B95" s="14" t="s">
        <v>76</v>
      </c>
      <c r="C95" s="15">
        <v>7600</v>
      </c>
      <c r="D95" s="15">
        <v>10000</v>
      </c>
      <c r="E95" s="15">
        <v>19000</v>
      </c>
      <c r="F95" s="15">
        <v>19000</v>
      </c>
      <c r="G95" s="15">
        <v>19000</v>
      </c>
    </row>
    <row r="96" spans="1:7" x14ac:dyDescent="0.25">
      <c r="A96" s="14" t="s">
        <v>111</v>
      </c>
      <c r="B96" s="14" t="s">
        <v>112</v>
      </c>
      <c r="C96" s="15">
        <f>+C97</f>
        <v>2000</v>
      </c>
      <c r="D96" s="15">
        <v>3340</v>
      </c>
      <c r="E96" s="15">
        <v>3500</v>
      </c>
      <c r="F96" s="15">
        <v>3500</v>
      </c>
      <c r="G96" s="15">
        <v>3500</v>
      </c>
    </row>
    <row r="97" spans="1:7" x14ac:dyDescent="0.25">
      <c r="A97" s="14" t="s">
        <v>71</v>
      </c>
      <c r="B97" s="14" t="s">
        <v>72</v>
      </c>
      <c r="C97" s="15">
        <f>+C98</f>
        <v>2000</v>
      </c>
      <c r="D97" s="15">
        <v>3340</v>
      </c>
      <c r="E97" s="15">
        <v>3500</v>
      </c>
      <c r="F97" s="15">
        <v>3500</v>
      </c>
      <c r="G97" s="15">
        <v>3500</v>
      </c>
    </row>
    <row r="98" spans="1:7" x14ac:dyDescent="0.25">
      <c r="A98" s="14" t="s">
        <v>75</v>
      </c>
      <c r="B98" s="14" t="s">
        <v>76</v>
      </c>
      <c r="C98" s="15">
        <v>2000</v>
      </c>
      <c r="D98" s="15">
        <v>3340</v>
      </c>
      <c r="E98" s="15">
        <v>3500</v>
      </c>
      <c r="F98" s="15">
        <v>3500</v>
      </c>
      <c r="G98" s="15">
        <v>3500</v>
      </c>
    </row>
    <row r="99" spans="1:7" x14ac:dyDescent="0.25">
      <c r="A99" s="14" t="s">
        <v>151</v>
      </c>
      <c r="B99" s="14" t="s">
        <v>152</v>
      </c>
      <c r="C99" s="15">
        <f>+C100</f>
        <v>664</v>
      </c>
      <c r="D99" s="15">
        <v>664</v>
      </c>
      <c r="E99" s="15">
        <v>0</v>
      </c>
      <c r="F99" s="15">
        <v>0</v>
      </c>
      <c r="G99" s="15">
        <v>0</v>
      </c>
    </row>
    <row r="100" spans="1:7" x14ac:dyDescent="0.25">
      <c r="A100" s="14" t="s">
        <v>97</v>
      </c>
      <c r="B100" s="14" t="s">
        <v>98</v>
      </c>
      <c r="C100" s="15">
        <f>+C101</f>
        <v>664</v>
      </c>
      <c r="D100" s="15">
        <v>664</v>
      </c>
      <c r="E100" s="15">
        <v>0</v>
      </c>
      <c r="F100" s="15">
        <v>0</v>
      </c>
      <c r="G100" s="15">
        <v>0</v>
      </c>
    </row>
    <row r="101" spans="1:7" x14ac:dyDescent="0.25">
      <c r="A101" s="14" t="s">
        <v>71</v>
      </c>
      <c r="B101" s="14" t="s">
        <v>72</v>
      </c>
      <c r="C101" s="15">
        <f>+C102</f>
        <v>664</v>
      </c>
      <c r="D101" s="15">
        <v>664</v>
      </c>
      <c r="E101" s="15">
        <v>0</v>
      </c>
      <c r="F101" s="15">
        <v>0</v>
      </c>
      <c r="G101" s="15">
        <v>0</v>
      </c>
    </row>
    <row r="102" spans="1:7" x14ac:dyDescent="0.25">
      <c r="A102" s="14" t="s">
        <v>75</v>
      </c>
      <c r="B102" s="14" t="s">
        <v>76</v>
      </c>
      <c r="C102" s="15">
        <v>664</v>
      </c>
      <c r="D102" s="15">
        <v>664</v>
      </c>
      <c r="E102" s="15">
        <v>0</v>
      </c>
      <c r="F102" s="15">
        <v>0</v>
      </c>
      <c r="G102" s="15">
        <v>0</v>
      </c>
    </row>
    <row r="103" spans="1:7" x14ac:dyDescent="0.25">
      <c r="A103" s="14" t="s">
        <v>109</v>
      </c>
      <c r="B103" s="14" t="s">
        <v>110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</row>
    <row r="104" spans="1:7" x14ac:dyDescent="0.25">
      <c r="A104" s="14" t="s">
        <v>71</v>
      </c>
      <c r="B104" s="14" t="s">
        <v>72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</row>
    <row r="105" spans="1:7" x14ac:dyDescent="0.25">
      <c r="A105" s="14" t="s">
        <v>75</v>
      </c>
      <c r="B105" s="14" t="s">
        <v>76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</row>
    <row r="106" spans="1:7" x14ac:dyDescent="0.25">
      <c r="A106" s="14" t="s">
        <v>153</v>
      </c>
      <c r="B106" s="14" t="s">
        <v>154</v>
      </c>
      <c r="C106" s="15">
        <v>0</v>
      </c>
      <c r="D106" s="15">
        <v>0</v>
      </c>
      <c r="E106" s="15">
        <v>1334</v>
      </c>
      <c r="F106" s="15">
        <v>1334</v>
      </c>
      <c r="G106" s="15">
        <v>1334</v>
      </c>
    </row>
    <row r="107" spans="1:7" x14ac:dyDescent="0.25">
      <c r="A107" s="14" t="s">
        <v>97</v>
      </c>
      <c r="B107" s="14" t="s">
        <v>98</v>
      </c>
      <c r="C107" s="15">
        <v>0</v>
      </c>
      <c r="D107" s="15">
        <v>0</v>
      </c>
      <c r="E107" s="15">
        <v>664</v>
      </c>
      <c r="F107" s="15">
        <v>664</v>
      </c>
      <c r="G107" s="15">
        <v>664</v>
      </c>
    </row>
    <row r="108" spans="1:7" x14ac:dyDescent="0.25">
      <c r="A108" s="14" t="s">
        <v>71</v>
      </c>
      <c r="B108" s="14" t="s">
        <v>72</v>
      </c>
      <c r="C108" s="15">
        <v>0</v>
      </c>
      <c r="D108" s="15">
        <v>0</v>
      </c>
      <c r="E108" s="15">
        <v>664</v>
      </c>
      <c r="F108" s="15">
        <v>664</v>
      </c>
      <c r="G108" s="15">
        <v>664</v>
      </c>
    </row>
    <row r="109" spans="1:7" x14ac:dyDescent="0.25">
      <c r="A109" s="14" t="s">
        <v>75</v>
      </c>
      <c r="B109" s="14" t="s">
        <v>76</v>
      </c>
      <c r="C109" s="15">
        <v>0</v>
      </c>
      <c r="D109" s="15">
        <v>0</v>
      </c>
      <c r="E109" s="15">
        <v>664</v>
      </c>
      <c r="F109" s="15">
        <v>664</v>
      </c>
      <c r="G109" s="15">
        <v>664</v>
      </c>
    </row>
    <row r="110" spans="1:7" x14ac:dyDescent="0.25">
      <c r="A110" s="14" t="s">
        <v>111</v>
      </c>
      <c r="B110" s="14" t="s">
        <v>112</v>
      </c>
      <c r="C110" s="15">
        <v>0</v>
      </c>
      <c r="D110" s="15">
        <v>0</v>
      </c>
      <c r="E110" s="15">
        <v>670</v>
      </c>
      <c r="F110" s="15">
        <v>670</v>
      </c>
      <c r="G110" s="15">
        <v>670</v>
      </c>
    </row>
    <row r="111" spans="1:7" x14ac:dyDescent="0.25">
      <c r="A111" s="14" t="s">
        <v>71</v>
      </c>
      <c r="B111" s="14" t="s">
        <v>72</v>
      </c>
      <c r="C111" s="15">
        <v>0</v>
      </c>
      <c r="D111" s="15">
        <v>0</v>
      </c>
      <c r="E111" s="15">
        <v>670</v>
      </c>
      <c r="F111" s="15">
        <v>670</v>
      </c>
      <c r="G111" s="15">
        <v>670</v>
      </c>
    </row>
    <row r="112" spans="1:7" x14ac:dyDescent="0.25">
      <c r="A112" s="14" t="s">
        <v>75</v>
      </c>
      <c r="B112" s="14" t="s">
        <v>76</v>
      </c>
      <c r="C112" s="15">
        <v>0</v>
      </c>
      <c r="D112" s="15">
        <v>0</v>
      </c>
      <c r="E112" s="15">
        <v>670</v>
      </c>
      <c r="F112" s="15">
        <v>670</v>
      </c>
      <c r="G112" s="15">
        <v>670</v>
      </c>
    </row>
  </sheetData>
  <pageMargins left="0.7" right="0.7" top="0.75" bottom="0.75" header="0.3" footer="0.3"/>
  <pageSetup paperSize="9" scale="9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 Sažetak</vt:lpstr>
      <vt:lpstr>račun PR ekonomomska</vt:lpstr>
      <vt:lpstr>račun PR  prema izvorima</vt:lpstr>
      <vt:lpstr>rashodi prema funkcijskoj</vt:lpstr>
      <vt:lpstr> Račun financiranja</vt:lpstr>
      <vt:lpstr>posebni dio1</vt:lpstr>
      <vt:lpstr>' Račun financiranja'!Podrucje_ispisa</vt:lpstr>
      <vt:lpstr>' Sažetak'!Podrucje_ispisa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2024-11-12T14:52:33Z</dcterms:modified>
</cp:coreProperties>
</file>